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8C4F1C90-05EB-6A55-5F09-09C24B55AC0B}"/>
  <workbookPr codeName="ThisWorkbook" defaultThemeVersion="124226"/>
  <mc:AlternateContent xmlns:mc="http://schemas.openxmlformats.org/markup-compatibility/2006">
    <mc:Choice Requires="x15">
      <x15ac:absPath xmlns:x15ac="http://schemas.microsoft.com/office/spreadsheetml/2010/11/ac" url="C:\Users\joe.inslee\Documents\Private\Website updates\Econ\"/>
    </mc:Choice>
  </mc:AlternateContent>
  <bookViews>
    <workbookView xWindow="0" yWindow="0" windowWidth="17970" windowHeight="9405"/>
  </bookViews>
  <sheets>
    <sheet name="Notes" sheetId="1" r:id="rId1"/>
    <sheet name="Data Entry Form" sheetId="3" r:id="rId2"/>
    <sheet name="Input Values" sheetId="2" r:id="rId3"/>
    <sheet name="Validation Rules" sheetId="4" state="hidden" r:id="rId4"/>
    <sheet name="Entered Data" sheetId="5" r:id="rId5"/>
  </sheets>
  <calcPr calcId="162913"/>
</workbook>
</file>

<file path=xl/calcChain.xml><?xml version="1.0" encoding="utf-8"?>
<calcChain xmlns="http://schemas.openxmlformats.org/spreadsheetml/2006/main">
  <c r="I61" i="3" l="1"/>
  <c r="I8" i="3"/>
  <c r="I35" i="3"/>
  <c r="I11" i="3"/>
  <c r="J35" i="3" l="1"/>
  <c r="I43" i="3" l="1"/>
  <c r="I44" i="3"/>
  <c r="I39" i="3"/>
  <c r="I38" i="3"/>
  <c r="I42" i="3" l="1"/>
  <c r="K7" i="3"/>
  <c r="I7" i="3" s="1"/>
  <c r="K5" i="3"/>
  <c r="I5" i="3" s="1"/>
  <c r="K4" i="3"/>
  <c r="I4" i="3" s="1"/>
  <c r="K65" i="3"/>
  <c r="I65" i="3" s="1"/>
  <c r="K67" i="3"/>
  <c r="K66" i="3"/>
  <c r="K64" i="3"/>
  <c r="K63" i="3"/>
  <c r="K62" i="3"/>
  <c r="K61" i="3"/>
  <c r="K60" i="3"/>
  <c r="K59" i="3"/>
  <c r="K58" i="3"/>
  <c r="K57" i="3"/>
  <c r="K56" i="3"/>
  <c r="K55" i="3"/>
  <c r="K54" i="3"/>
  <c r="K53" i="3"/>
  <c r="K52" i="3"/>
  <c r="K51" i="3"/>
  <c r="K50" i="3"/>
  <c r="K49" i="3"/>
  <c r="K48" i="3"/>
  <c r="K47" i="3"/>
  <c r="K46" i="3"/>
  <c r="K45" i="3"/>
  <c r="K44" i="3"/>
  <c r="K43" i="3"/>
  <c r="K42" i="3"/>
  <c r="K41" i="3"/>
  <c r="K40" i="3"/>
  <c r="K39" i="3"/>
  <c r="K38" i="3"/>
  <c r="K37" i="3"/>
  <c r="K36" i="3"/>
  <c r="K35" i="3"/>
  <c r="K34" i="3"/>
  <c r="K33" i="3"/>
  <c r="K32" i="3"/>
  <c r="K31" i="3"/>
  <c r="K30" i="3"/>
  <c r="K29" i="3"/>
  <c r="K28" i="3"/>
  <c r="K27" i="3"/>
  <c r="K26" i="3"/>
  <c r="K25" i="3"/>
  <c r="K24" i="3"/>
  <c r="K23" i="3"/>
  <c r="K22" i="3"/>
  <c r="K21" i="3"/>
  <c r="K20" i="3"/>
  <c r="K19" i="3"/>
  <c r="K18" i="3"/>
  <c r="K17" i="3"/>
  <c r="K16" i="3"/>
  <c r="K15" i="3"/>
  <c r="K14" i="3"/>
  <c r="K13" i="3"/>
  <c r="K12" i="3"/>
  <c r="K11" i="3"/>
  <c r="K10" i="3"/>
  <c r="K9" i="3"/>
  <c r="K8" i="3"/>
  <c r="K6" i="3"/>
  <c r="K3" i="3"/>
  <c r="F4" i="3"/>
  <c r="F5" i="3"/>
  <c r="I3" i="3" l="1"/>
  <c r="I54" i="3" l="1"/>
  <c r="I55" i="3"/>
  <c r="I56" i="3"/>
  <c r="I57" i="3"/>
  <c r="I58" i="3"/>
  <c r="I53" i="3"/>
  <c r="I12" i="3"/>
  <c r="I22" i="3"/>
  <c r="I23" i="3"/>
  <c r="I24" i="3"/>
  <c r="I25" i="3"/>
  <c r="I26" i="3"/>
  <c r="I27" i="3"/>
  <c r="I28" i="3"/>
  <c r="I29" i="3"/>
  <c r="I30" i="3"/>
  <c r="I31" i="3"/>
  <c r="I32" i="3"/>
  <c r="I33" i="3"/>
  <c r="I21" i="3"/>
  <c r="I13" i="3"/>
  <c r="I6" i="3"/>
  <c r="I15" i="3"/>
  <c r="I16" i="3"/>
  <c r="I17" i="3"/>
  <c r="I14" i="3"/>
  <c r="I36" i="3"/>
  <c r="I10" i="3"/>
  <c r="I19" i="3"/>
  <c r="I41" i="3"/>
  <c r="I46" i="3"/>
  <c r="I47" i="3"/>
  <c r="I48" i="3"/>
  <c r="I50" i="3"/>
  <c r="I52" i="3"/>
  <c r="I60" i="3"/>
  <c r="I62" i="3"/>
  <c r="F68" i="3" l="1"/>
</calcChain>
</file>

<file path=xl/sharedStrings.xml><?xml version="1.0" encoding="utf-8"?>
<sst xmlns="http://schemas.openxmlformats.org/spreadsheetml/2006/main" count="773" uniqueCount="631">
  <si>
    <t>Interviewer 1</t>
  </si>
  <si>
    <t>Interviewer 2</t>
  </si>
  <si>
    <t>Interviewer 3</t>
  </si>
  <si>
    <t>Interviewer 4</t>
  </si>
  <si>
    <t>Interviewer 5</t>
  </si>
  <si>
    <t>Interviewer 6</t>
  </si>
  <si>
    <t>Interviewer 7</t>
  </si>
  <si>
    <t>Interviewer 8</t>
  </si>
  <si>
    <t>Interviewer 9</t>
  </si>
  <si>
    <t>Interviewer 10</t>
  </si>
  <si>
    <t>Interviewer 11</t>
  </si>
  <si>
    <t>Interviewer 12</t>
  </si>
  <si>
    <t>Interviewer 13</t>
  </si>
  <si>
    <t>Interviewer 14</t>
  </si>
  <si>
    <t>Interviewer 15</t>
  </si>
  <si>
    <t>Interviewer 16</t>
  </si>
  <si>
    <t>Interviewer 17</t>
  </si>
  <si>
    <t>Interviewer 18</t>
  </si>
  <si>
    <t>Interviewer 19</t>
  </si>
  <si>
    <t>Interviewer 20</t>
  </si>
  <si>
    <t>Interviewer 21</t>
  </si>
  <si>
    <t>Interviewer 22</t>
  </si>
  <si>
    <t>Interviewer 23</t>
  </si>
  <si>
    <t>Interviewer 24</t>
  </si>
  <si>
    <t>Interviewer 25</t>
  </si>
  <si>
    <t>Interviewer 26</t>
  </si>
  <si>
    <t>Interviewer 27</t>
  </si>
  <si>
    <t>Interviewer 28</t>
  </si>
  <si>
    <t>Interviewer 29</t>
  </si>
  <si>
    <t>Interviewer 30</t>
  </si>
  <si>
    <t>Name</t>
  </si>
  <si>
    <t>Site Number and Name</t>
  </si>
  <si>
    <t>Date</t>
  </si>
  <si>
    <t>State</t>
  </si>
  <si>
    <t>Nonresponse</t>
  </si>
  <si>
    <t>Nonresponse If Other Is Specified</t>
  </si>
  <si>
    <t>Gender</t>
  </si>
  <si>
    <t>1=male, 2=female</t>
  </si>
  <si>
    <t>Interview Time</t>
  </si>
  <si>
    <t>AM or PM</t>
  </si>
  <si>
    <t>Interview Location Is Sandy Beach</t>
  </si>
  <si>
    <t>0=no, 1=yes</t>
  </si>
  <si>
    <t>Interview Location Is Pier</t>
  </si>
  <si>
    <t>Interview Location Is Pavement Area</t>
  </si>
  <si>
    <t>Interview Location Is Boardwalk</t>
  </si>
  <si>
    <t>Interview Location Is Other</t>
  </si>
  <si>
    <t>Interview Location If Other Is Specified</t>
  </si>
  <si>
    <t>Frequency At Which Interviews Are Conducted</t>
  </si>
  <si>
    <t>Interview Frequency If Other Is Specified</t>
  </si>
  <si>
    <t>Q1_1</t>
  </si>
  <si>
    <t>Sunbathing</t>
  </si>
  <si>
    <t>1=yes, 0=no</t>
  </si>
  <si>
    <t>Q1_2</t>
  </si>
  <si>
    <t>Swimming</t>
  </si>
  <si>
    <t>Q1_3</t>
  </si>
  <si>
    <t>Walking</t>
  </si>
  <si>
    <t>Q1_4</t>
  </si>
  <si>
    <t>Sightseeing</t>
  </si>
  <si>
    <t>Q1_5</t>
  </si>
  <si>
    <t>Wildlife Viewing</t>
  </si>
  <si>
    <t>Q1_6</t>
  </si>
  <si>
    <t>Hiking</t>
  </si>
  <si>
    <t>Q1_7</t>
  </si>
  <si>
    <t>Picnic</t>
  </si>
  <si>
    <t>Q1_8</t>
  </si>
  <si>
    <t>Canoe</t>
  </si>
  <si>
    <t>Q1_9</t>
  </si>
  <si>
    <t>Fishing</t>
  </si>
  <si>
    <t>Q1_10</t>
  </si>
  <si>
    <t>Shell Fishing</t>
  </si>
  <si>
    <t>Q1_11</t>
  </si>
  <si>
    <t>Crabbing</t>
  </si>
  <si>
    <t>Q1_12</t>
  </si>
  <si>
    <t>Boating</t>
  </si>
  <si>
    <t>Q1_13</t>
  </si>
  <si>
    <t>Some Other Activity</t>
  </si>
  <si>
    <t>If Some Other Activity, Then Description Of Other Activity</t>
  </si>
  <si>
    <t>Q2</t>
  </si>
  <si>
    <t>Time When Respondent Arrived At Site</t>
  </si>
  <si>
    <t>Am Or Pm</t>
  </si>
  <si>
    <t>Arrive Time Text If No Specific Time Is Written</t>
  </si>
  <si>
    <t>Q3</t>
  </si>
  <si>
    <t>Number Of Hours Respondent Expects To Remain At Site</t>
  </si>
  <si>
    <t>Number Of Minutes Respondent Expects To Remain At Site</t>
  </si>
  <si>
    <t>Duration Of Time Respondent Expects To Remain At Site If Specific Values Not Written (“Duration Comments”)</t>
  </si>
  <si>
    <t>Q4</t>
  </si>
  <si>
    <t>Will Trip Last More Than One Day? (Multi-Day Trip)</t>
  </si>
  <si>
    <t>1=yes, 2=no</t>
  </si>
  <si>
    <t>Q4a</t>
  </si>
  <si>
    <t>How Many Days Will Multi-Day Trip Last In Total Or Low End Of Range</t>
  </si>
  <si>
    <t>Multi-Day Trip - High End Of Range If Present</t>
  </si>
  <si>
    <t>Multi-Day Trip Duration Comment If Present (“Multi-Day Trip Duration Comment”)</t>
  </si>
  <si>
    <t>Q4b</t>
  </si>
  <si>
    <t>Is Purpose Of Multi-Day Trip Recreation?</t>
  </si>
  <si>
    <t>Q5</t>
  </si>
  <si>
    <t>Aware Of Oil Spill Before Today?</t>
  </si>
  <si>
    <t>1=aware, 2=unaware</t>
  </si>
  <si>
    <t>Q6</t>
  </si>
  <si>
    <t>Did Spill Affect Where You Decided To Go Today</t>
  </si>
  <si>
    <t>1=did affect, 2=did not affect</t>
  </si>
  <si>
    <t>Q6a</t>
  </si>
  <si>
    <t>Where Would Respondent Have Gone Had Spill Not Occurred</t>
  </si>
  <si>
    <t>Q7</t>
  </si>
  <si>
    <t>Did Spill Affect What Respondent Decided To Do On Trip</t>
  </si>
  <si>
    <t>Q7a</t>
  </si>
  <si>
    <t>How Did Spill Affect What Respondent Decided To Do</t>
  </si>
  <si>
    <t>Q8</t>
  </si>
  <si>
    <t>Condition Of Beach Better, Worse, About The Same As Before</t>
  </si>
  <si>
    <t>Q9_1</t>
  </si>
  <si>
    <t>Condition Worse: More Oil Or Tar Balls</t>
  </si>
  <si>
    <t>Q9_2</t>
  </si>
  <si>
    <t>Condition Worse: Appearance Or Odor</t>
  </si>
  <si>
    <t>Q9_3</t>
  </si>
  <si>
    <t>Condition Worse: Impact On Fishing Or Wildlife</t>
  </si>
  <si>
    <t>Q9_4</t>
  </si>
  <si>
    <t>Condition Worse: Lower Quality Recreation</t>
  </si>
  <si>
    <t>Q9_5</t>
  </si>
  <si>
    <t>Condition Worse: Human Health Impacts</t>
  </si>
  <si>
    <t>Q9_6</t>
  </si>
  <si>
    <t>Condition Worse: Other</t>
  </si>
  <si>
    <t>If Condition Worse Is "Other" Than Description Of Other</t>
  </si>
  <si>
    <t>Q9_7</t>
  </si>
  <si>
    <t>Condition Worse: Don't Know</t>
  </si>
  <si>
    <t>Q10</t>
  </si>
  <si>
    <t>How Long Until The Beach Will Be The Same As Before Spill?</t>
  </si>
  <si>
    <t>Condition Duration Units</t>
  </si>
  <si>
    <t>Q11</t>
  </si>
  <si>
    <t>Respondent Town</t>
  </si>
  <si>
    <t>Respondent State</t>
  </si>
  <si>
    <t>Respondent Country</t>
  </si>
  <si>
    <t>Respondent Zip code</t>
  </si>
  <si>
    <t>Variable Description</t>
  </si>
  <si>
    <t>1=Every
2=every 3rd
3=every 5th
4=every 10th
5=other</t>
  </si>
  <si>
    <t>1=Refusal - no questions answered
2=Refusal - 1+ questions answered
3=Ineligible due to age &lt; 16
4=Language barrier
5=Respondent not approachable
6=Other/Unclear reason</t>
  </si>
  <si>
    <t>1=better
2=worse
3=same
4=don't know</t>
  </si>
  <si>
    <t>Enter number from form</t>
  </si>
  <si>
    <t>1=weeks
2=months
3=years</t>
  </si>
  <si>
    <t>name</t>
  </si>
  <si>
    <t>date</t>
  </si>
  <si>
    <t>site</t>
  </si>
  <si>
    <t>time</t>
  </si>
  <si>
    <t>ampm</t>
  </si>
  <si>
    <t>interviewendreason</t>
  </si>
  <si>
    <t>interviewendreasonother</t>
  </si>
  <si>
    <t>intplacebeach</t>
  </si>
  <si>
    <t>intplacepier</t>
  </si>
  <si>
    <t>intplacepave</t>
  </si>
  <si>
    <t>intplaceboard</t>
  </si>
  <si>
    <t>intplaceother</t>
  </si>
  <si>
    <t>intplaceothertxt</t>
  </si>
  <si>
    <t>sunbathing</t>
  </si>
  <si>
    <t>swimming</t>
  </si>
  <si>
    <t>walking</t>
  </si>
  <si>
    <t>sightseeing</t>
  </si>
  <si>
    <t>wildlife</t>
  </si>
  <si>
    <t>hiking</t>
  </si>
  <si>
    <t>picnic</t>
  </si>
  <si>
    <t>canoe</t>
  </si>
  <si>
    <t>fishing</t>
  </si>
  <si>
    <t>shellfishing</t>
  </si>
  <si>
    <t>crabbing</t>
  </si>
  <si>
    <t>boating</t>
  </si>
  <si>
    <t>actother</t>
  </si>
  <si>
    <t>actothertxt</t>
  </si>
  <si>
    <t>arrivetime</t>
  </si>
  <si>
    <t>atampm</t>
  </si>
  <si>
    <t>atcomment</t>
  </si>
  <si>
    <t>durhrs</t>
  </si>
  <si>
    <t>durmins</t>
  </si>
  <si>
    <t>mdtrip</t>
  </si>
  <si>
    <t>mdtripdurlow</t>
  </si>
  <si>
    <t>mdtripdurhigh</t>
  </si>
  <si>
    <t>mdtripdurcom</t>
  </si>
  <si>
    <t>mdtriprec</t>
  </si>
  <si>
    <t>spillaware</t>
  </si>
  <si>
    <t>spillloc</t>
  </si>
  <si>
    <t>slalt</t>
  </si>
  <si>
    <t>spillactivity</t>
  </si>
  <si>
    <t>saaffect</t>
  </si>
  <si>
    <t>beachcond</t>
  </si>
  <si>
    <t>condworse1</t>
  </si>
  <si>
    <t>condworse2</t>
  </si>
  <si>
    <t>condworse3</t>
  </si>
  <si>
    <t>condworse4</t>
  </si>
  <si>
    <t>condworse5</t>
  </si>
  <si>
    <t>condworse6</t>
  </si>
  <si>
    <t>condworse6txt</t>
  </si>
  <si>
    <t>condworse7</t>
  </si>
  <si>
    <t>conddur</t>
  </si>
  <si>
    <t>conddurunits</t>
  </si>
  <si>
    <t>conddurcomment</t>
  </si>
  <si>
    <t>resptown</t>
  </si>
  <si>
    <t>respstate</t>
  </si>
  <si>
    <t>respcountry</t>
  </si>
  <si>
    <t>resppostcode</t>
  </si>
  <si>
    <t>respgender</t>
  </si>
  <si>
    <t>uiintfreq</t>
  </si>
  <si>
    <t>state</t>
  </si>
  <si>
    <t>Data Source</t>
  </si>
  <si>
    <t>Form Header</t>
  </si>
  <si>
    <t>uiintfreqoth</t>
  </si>
  <si>
    <t>duroth</t>
  </si>
  <si>
    <t>mdtripdur</t>
  </si>
  <si>
    <t>Multi-Day Trip - Low End Of Range If Present</t>
  </si>
  <si>
    <t>Enter text from form</t>
  </si>
  <si>
    <t>Choose from pulldown</t>
  </si>
  <si>
    <t>Segment 1</t>
  </si>
  <si>
    <t>Segment 2</t>
  </si>
  <si>
    <t>Segment 3</t>
  </si>
  <si>
    <t>Segment 4</t>
  </si>
  <si>
    <t>Segment 5</t>
  </si>
  <si>
    <t>Segment 6</t>
  </si>
  <si>
    <t>Segment 7</t>
  </si>
  <si>
    <t>Segment 8</t>
  </si>
  <si>
    <t>Segment 9</t>
  </si>
  <si>
    <t>Segment 10</t>
  </si>
  <si>
    <t>Segment 11</t>
  </si>
  <si>
    <t>Segment 12</t>
  </si>
  <si>
    <t>Segment 13</t>
  </si>
  <si>
    <t>Segment 14</t>
  </si>
  <si>
    <t>Segment 15</t>
  </si>
  <si>
    <t>Segment 16</t>
  </si>
  <si>
    <t>Segment 17</t>
  </si>
  <si>
    <t>Segment 18</t>
  </si>
  <si>
    <t>Segment 19</t>
  </si>
  <si>
    <t>Segment 20</t>
  </si>
  <si>
    <t>Segment 21</t>
  </si>
  <si>
    <t>Segment 22</t>
  </si>
  <si>
    <t>Segment 23</t>
  </si>
  <si>
    <t>Segment 24</t>
  </si>
  <si>
    <t>Segment 25</t>
  </si>
  <si>
    <t>Segment 26</t>
  </si>
  <si>
    <t>Segment 27</t>
  </si>
  <si>
    <t>Segment 28</t>
  </si>
  <si>
    <t>Segment 29</t>
  </si>
  <si>
    <t>Segment 30</t>
  </si>
  <si>
    <t>Segment 31</t>
  </si>
  <si>
    <t>Segment 32</t>
  </si>
  <si>
    <t>Segment 33</t>
  </si>
  <si>
    <t>Segment 34</t>
  </si>
  <si>
    <t>Segment 35</t>
  </si>
  <si>
    <t>Segment 36</t>
  </si>
  <si>
    <t>Segment 37</t>
  </si>
  <si>
    <t>Segment 38</t>
  </si>
  <si>
    <t>Segment 39</t>
  </si>
  <si>
    <t>Segment 40</t>
  </si>
  <si>
    <t>Segment 41</t>
  </si>
  <si>
    <t>Segment 42</t>
  </si>
  <si>
    <t>Segment 43</t>
  </si>
  <si>
    <t>Segment 44</t>
  </si>
  <si>
    <t>Segment 45</t>
  </si>
  <si>
    <t>Segment 46</t>
  </si>
  <si>
    <t>Segment 47</t>
  </si>
  <si>
    <t>Segment 48</t>
  </si>
  <si>
    <t>Segment 49</t>
  </si>
  <si>
    <t>Segment 50</t>
  </si>
  <si>
    <t>Segment 51</t>
  </si>
  <si>
    <t>Segment 52</t>
  </si>
  <si>
    <t>Segment 53</t>
  </si>
  <si>
    <t>Segment 54</t>
  </si>
  <si>
    <t>Segment 55</t>
  </si>
  <si>
    <t>Segment 56</t>
  </si>
  <si>
    <t>Segment 57</t>
  </si>
  <si>
    <t>Segment 58</t>
  </si>
  <si>
    <t>Segment 59</t>
  </si>
  <si>
    <t>Segment 60</t>
  </si>
  <si>
    <t>Segment 61</t>
  </si>
  <si>
    <t>Segment 62</t>
  </si>
  <si>
    <t>Segment 63</t>
  </si>
  <si>
    <t>Segment 64</t>
  </si>
  <si>
    <t>Segment 65</t>
  </si>
  <si>
    <t>Segment 66</t>
  </si>
  <si>
    <t>Segment 67</t>
  </si>
  <si>
    <t>Segment 68</t>
  </si>
  <si>
    <t>Segment 69</t>
  </si>
  <si>
    <t>Segment 70</t>
  </si>
  <si>
    <t>Segment 71</t>
  </si>
  <si>
    <t>Segment 72</t>
  </si>
  <si>
    <t>Segment 73</t>
  </si>
  <si>
    <t>Segment 74</t>
  </si>
  <si>
    <t>Segment 75</t>
  </si>
  <si>
    <t>Segment 76</t>
  </si>
  <si>
    <t>Segment 77</t>
  </si>
  <si>
    <t>Segment 78</t>
  </si>
  <si>
    <t>Segment 79</t>
  </si>
  <si>
    <t>Segment 80</t>
  </si>
  <si>
    <t>Segment 81</t>
  </si>
  <si>
    <t>Segment 82</t>
  </si>
  <si>
    <t>Segment 83</t>
  </si>
  <si>
    <t>Segment 84</t>
  </si>
  <si>
    <t>Segment 85</t>
  </si>
  <si>
    <t>Segment 86</t>
  </si>
  <si>
    <t>Segment 87</t>
  </si>
  <si>
    <t>Segment 88</t>
  </si>
  <si>
    <t>Segment 89</t>
  </si>
  <si>
    <t>Segment 90</t>
  </si>
  <si>
    <t>Segment 91</t>
  </si>
  <si>
    <t>Segment 92</t>
  </si>
  <si>
    <t>Segment 93</t>
  </si>
  <si>
    <t>Segment 94</t>
  </si>
  <si>
    <t>Segment 95</t>
  </si>
  <si>
    <t>Segment 96</t>
  </si>
  <si>
    <t>Segment 97</t>
  </si>
  <si>
    <t>Segment 98</t>
  </si>
  <si>
    <t>Segment 99</t>
  </si>
  <si>
    <t>Segment 100</t>
  </si>
  <si>
    <t>Segment 101</t>
  </si>
  <si>
    <t>Segment 102</t>
  </si>
  <si>
    <t>Segment 103</t>
  </si>
  <si>
    <t>Segment 104</t>
  </si>
  <si>
    <t>Segment 105</t>
  </si>
  <si>
    <t>Segment 106</t>
  </si>
  <si>
    <t>Segment 107</t>
  </si>
  <si>
    <t>Segment 108</t>
  </si>
  <si>
    <t>Segment 109</t>
  </si>
  <si>
    <t>Segment 110</t>
  </si>
  <si>
    <t>Segment 111</t>
  </si>
  <si>
    <t>Segment 112</t>
  </si>
  <si>
    <t>Segment 113</t>
  </si>
  <si>
    <t>Segment 114</t>
  </si>
  <si>
    <t>Segment 115</t>
  </si>
  <si>
    <t>Segment 116</t>
  </si>
  <si>
    <t>Segment 117</t>
  </si>
  <si>
    <t>Segment 118</t>
  </si>
  <si>
    <t>Segment 119</t>
  </si>
  <si>
    <t>Segment 120</t>
  </si>
  <si>
    <t>Segment 121</t>
  </si>
  <si>
    <t>Segment 122</t>
  </si>
  <si>
    <t>Segment 123</t>
  </si>
  <si>
    <t>Segment 124</t>
  </si>
  <si>
    <t>Segment 125</t>
  </si>
  <si>
    <t>Segment 126</t>
  </si>
  <si>
    <t>Segment 127</t>
  </si>
  <si>
    <t>Segment 128</t>
  </si>
  <si>
    <t>Segment 129</t>
  </si>
  <si>
    <t>Segment 130</t>
  </si>
  <si>
    <t>Segment 131</t>
  </si>
  <si>
    <t>Segment 132</t>
  </si>
  <si>
    <t>Segment 133</t>
  </si>
  <si>
    <t>Segment 134</t>
  </si>
  <si>
    <t>Segment 135</t>
  </si>
  <si>
    <t>Segment 136</t>
  </si>
  <si>
    <t>Segment 137</t>
  </si>
  <si>
    <t>Segment 138</t>
  </si>
  <si>
    <t>Segment 139</t>
  </si>
  <si>
    <t>Segment 140</t>
  </si>
  <si>
    <t>Segment 141</t>
  </si>
  <si>
    <t>Segment 142</t>
  </si>
  <si>
    <t>Segment 143</t>
  </si>
  <si>
    <t>Segment 144</t>
  </si>
  <si>
    <t>Segment 145</t>
  </si>
  <si>
    <t>Segment 146</t>
  </si>
  <si>
    <t>Segment 147</t>
  </si>
  <si>
    <t>Segment 148</t>
  </si>
  <si>
    <t>Segment 149</t>
  </si>
  <si>
    <t>Segment 150</t>
  </si>
  <si>
    <t>Segment 151</t>
  </si>
  <si>
    <t>Segment 152</t>
  </si>
  <si>
    <t>Segment 153</t>
  </si>
  <si>
    <t>Segment 154</t>
  </si>
  <si>
    <t>Segment 155</t>
  </si>
  <si>
    <t>Segment 156</t>
  </si>
  <si>
    <t>Segment 157</t>
  </si>
  <si>
    <t>Segment 158</t>
  </si>
  <si>
    <t>Segment 159</t>
  </si>
  <si>
    <t>Segment 160</t>
  </si>
  <si>
    <t>Segment 161</t>
  </si>
  <si>
    <t>Segment 162</t>
  </si>
  <si>
    <t>Segment 163</t>
  </si>
  <si>
    <t>Segment 164</t>
  </si>
  <si>
    <t>Segment 165</t>
  </si>
  <si>
    <t>Segment 166</t>
  </si>
  <si>
    <t>Segment 167</t>
  </si>
  <si>
    <t>Segment 168</t>
  </si>
  <si>
    <t>Segment 169</t>
  </si>
  <si>
    <t>Segment 170</t>
  </si>
  <si>
    <t>Segment 171</t>
  </si>
  <si>
    <t>Segment 172</t>
  </si>
  <si>
    <t>Segment 173</t>
  </si>
  <si>
    <t>Segment 174</t>
  </si>
  <si>
    <t>Segment 175</t>
  </si>
  <si>
    <t>Segment 176</t>
  </si>
  <si>
    <t>Segment 177</t>
  </si>
  <si>
    <t>Segment 178</t>
  </si>
  <si>
    <t>Segment 179</t>
  </si>
  <si>
    <t>Segment 180</t>
  </si>
  <si>
    <t>Segment 181</t>
  </si>
  <si>
    <t>Segment 182</t>
  </si>
  <si>
    <t>Segment 183</t>
  </si>
  <si>
    <t>Segment 184</t>
  </si>
  <si>
    <t>Segment 185</t>
  </si>
  <si>
    <t>Segment 186</t>
  </si>
  <si>
    <t>Segment 187</t>
  </si>
  <si>
    <t>Segment 188</t>
  </si>
  <si>
    <t>Segment 189</t>
  </si>
  <si>
    <t>Segment 190</t>
  </si>
  <si>
    <t>Segment 191</t>
  </si>
  <si>
    <t>Segment 192</t>
  </si>
  <si>
    <t>Segment 193</t>
  </si>
  <si>
    <t>Segment 194</t>
  </si>
  <si>
    <t>Segment 195</t>
  </si>
  <si>
    <t>Segment 196</t>
  </si>
  <si>
    <t>Segment 197</t>
  </si>
  <si>
    <t>Segment 198</t>
  </si>
  <si>
    <t>Segment 199</t>
  </si>
  <si>
    <t>Segment 200</t>
  </si>
  <si>
    <t>Enter date mm/dd/yyyy</t>
  </si>
  <si>
    <t>Site List</t>
  </si>
  <si>
    <t>Interview Names</t>
  </si>
  <si>
    <t>States sampled</t>
  </si>
  <si>
    <t>TX</t>
  </si>
  <si>
    <t>FL</t>
  </si>
  <si>
    <t>AL</t>
  </si>
  <si>
    <t>MS</t>
  </si>
  <si>
    <t>LA</t>
  </si>
  <si>
    <t>Alabama</t>
  </si>
  <si>
    <t>Alaska</t>
  </si>
  <si>
    <t>AK</t>
  </si>
  <si>
    <t>Arizona</t>
  </si>
  <si>
    <t>AZ</t>
  </si>
  <si>
    <t>Arkansas</t>
  </si>
  <si>
    <t>AR</t>
  </si>
  <si>
    <t>California</t>
  </si>
  <si>
    <t>CA</t>
  </si>
  <si>
    <t>Colorado</t>
  </si>
  <si>
    <t>CO</t>
  </si>
  <si>
    <t>Connecticut</t>
  </si>
  <si>
    <t>CT</t>
  </si>
  <si>
    <t>Delaware</t>
  </si>
  <si>
    <t>DE</t>
  </si>
  <si>
    <t>Florida</t>
  </si>
  <si>
    <t>Georgia</t>
  </si>
  <si>
    <t>GA</t>
  </si>
  <si>
    <t>Hawaii</t>
  </si>
  <si>
    <t>HI</t>
  </si>
  <si>
    <t>Idaho</t>
  </si>
  <si>
    <t>ID</t>
  </si>
  <si>
    <t>Illinois</t>
  </si>
  <si>
    <t>IL</t>
  </si>
  <si>
    <t>Indiana</t>
  </si>
  <si>
    <t>IN</t>
  </si>
  <si>
    <t>Iowa</t>
  </si>
  <si>
    <t>IA</t>
  </si>
  <si>
    <t>Kansas</t>
  </si>
  <si>
    <t>KS</t>
  </si>
  <si>
    <t>Kentucky</t>
  </si>
  <si>
    <t>KY</t>
  </si>
  <si>
    <t>Louisiana</t>
  </si>
  <si>
    <t>Maine</t>
  </si>
  <si>
    <t>ME</t>
  </si>
  <si>
    <t>Maryland</t>
  </si>
  <si>
    <t>MD</t>
  </si>
  <si>
    <t>Massachusetts</t>
  </si>
  <si>
    <t>MA</t>
  </si>
  <si>
    <t>Michigan</t>
  </si>
  <si>
    <t>MI</t>
  </si>
  <si>
    <t>Minnesota</t>
  </si>
  <si>
    <t>MN</t>
  </si>
  <si>
    <t>Mississippi</t>
  </si>
  <si>
    <t>Missouri</t>
  </si>
  <si>
    <t>MO</t>
  </si>
  <si>
    <t>Montana</t>
  </si>
  <si>
    <t>MT</t>
  </si>
  <si>
    <t>Nebraska</t>
  </si>
  <si>
    <t>NE</t>
  </si>
  <si>
    <t>Nevada</t>
  </si>
  <si>
    <t>NV</t>
  </si>
  <si>
    <t>New Hampshire</t>
  </si>
  <si>
    <t>NH</t>
  </si>
  <si>
    <t>New Jersey</t>
  </si>
  <si>
    <t>NJ</t>
  </si>
  <si>
    <t>New Mexico</t>
  </si>
  <si>
    <t>NM</t>
  </si>
  <si>
    <t>New York</t>
  </si>
  <si>
    <t>NY</t>
  </si>
  <si>
    <t>North Carolina</t>
  </si>
  <si>
    <t>NC</t>
  </si>
  <si>
    <t>North Dakota</t>
  </si>
  <si>
    <t>ND</t>
  </si>
  <si>
    <t>Ohio</t>
  </si>
  <si>
    <t>OH</t>
  </si>
  <si>
    <t>Oklahoma</t>
  </si>
  <si>
    <t>OK</t>
  </si>
  <si>
    <t>Oregon</t>
  </si>
  <si>
    <t>OR</t>
  </si>
  <si>
    <t>Pennsylvania</t>
  </si>
  <si>
    <t>PA</t>
  </si>
  <si>
    <t>Rhode Island</t>
  </si>
  <si>
    <t>RI</t>
  </si>
  <si>
    <t>South Carolina</t>
  </si>
  <si>
    <t>SC</t>
  </si>
  <si>
    <t>South Dakota</t>
  </si>
  <si>
    <t>SD</t>
  </si>
  <si>
    <t>Tennessee</t>
  </si>
  <si>
    <t>TN</t>
  </si>
  <si>
    <t>Texas</t>
  </si>
  <si>
    <t>Utah</t>
  </si>
  <si>
    <t>UT</t>
  </si>
  <si>
    <t>Vermont</t>
  </si>
  <si>
    <t>VT</t>
  </si>
  <si>
    <t>Virginia</t>
  </si>
  <si>
    <t>VA</t>
  </si>
  <si>
    <t>Washington</t>
  </si>
  <si>
    <t>WA</t>
  </si>
  <si>
    <t>West Virginia</t>
  </si>
  <si>
    <t>WV</t>
  </si>
  <si>
    <t>Wisconsin</t>
  </si>
  <si>
    <t>WI</t>
  </si>
  <si>
    <t>Wyoming</t>
  </si>
  <si>
    <t>WY</t>
  </si>
  <si>
    <t>Commonwealth/Territory:</t>
  </si>
  <si>
    <t>Abbreviation:</t>
  </si>
  <si>
    <t>American Samoa</t>
  </si>
  <si>
    <t>AS</t>
  </si>
  <si>
    <t>District of Columbia</t>
  </si>
  <si>
    <t>DC</t>
  </si>
  <si>
    <t>Federated States of Micronesia</t>
  </si>
  <si>
    <t>FM</t>
  </si>
  <si>
    <t>Guam</t>
  </si>
  <si>
    <t>GU</t>
  </si>
  <si>
    <t>Marshall Islands</t>
  </si>
  <si>
    <t>MH</t>
  </si>
  <si>
    <t>Northern Mariana Islands</t>
  </si>
  <si>
    <t>MP</t>
  </si>
  <si>
    <t>Palau</t>
  </si>
  <si>
    <t>PW</t>
  </si>
  <si>
    <t>Puerto Rico</t>
  </si>
  <si>
    <t>PR</t>
  </si>
  <si>
    <t>Virgin Islands</t>
  </si>
  <si>
    <t>VI</t>
  </si>
  <si>
    <t>States and Territories</t>
  </si>
  <si>
    <t>Use pulldown list</t>
  </si>
  <si>
    <t>Sampling Start Date</t>
  </si>
  <si>
    <t>Validation Rules</t>
  </si>
  <si>
    <t>Variable Name</t>
  </si>
  <si>
    <t>Data Entry Notes</t>
  </si>
  <si>
    <t>Enter Data in This Column</t>
  </si>
  <si>
    <t>None Selected</t>
  </si>
  <si>
    <t>Sampling End Date</t>
  </si>
  <si>
    <t xml:space="preserve">Condition Duration Comment </t>
  </si>
  <si>
    <t>formid</t>
  </si>
  <si>
    <t>Unique Form ID</t>
  </si>
  <si>
    <t>Interviewer 31</t>
  </si>
  <si>
    <t>Interviewer 32</t>
  </si>
  <si>
    <t>Interviewer 33</t>
  </si>
  <si>
    <t>Interviewer 34</t>
  </si>
  <si>
    <t>Interviewer 35</t>
  </si>
  <si>
    <t>Interviewer 36</t>
  </si>
  <si>
    <t>Interviewer 37</t>
  </si>
  <si>
    <t>Interviewer 38</t>
  </si>
  <si>
    <t>Interviewer 39</t>
  </si>
  <si>
    <t>Interviewer 40</t>
  </si>
  <si>
    <t>Interviewer 41</t>
  </si>
  <si>
    <t>Interviewer 42</t>
  </si>
  <si>
    <t>Interviewer 43</t>
  </si>
  <si>
    <t>Interviewer 44</t>
  </si>
  <si>
    <t>Interviewer 45</t>
  </si>
  <si>
    <t>Interviewer 46</t>
  </si>
  <si>
    <t>Interviewer 47</t>
  </si>
  <si>
    <t>Interviewer 48</t>
  </si>
  <si>
    <t>Interviewer 49</t>
  </si>
  <si>
    <t>Interviewer 50</t>
  </si>
  <si>
    <t>Interviewer 51</t>
  </si>
  <si>
    <t>Interviewer 52</t>
  </si>
  <si>
    <t>Interviewer 53</t>
  </si>
  <si>
    <t>Interviewer 54</t>
  </si>
  <si>
    <t>Interviewer 55</t>
  </si>
  <si>
    <t>Interviewer 56</t>
  </si>
  <si>
    <t>Interviewer 57</t>
  </si>
  <si>
    <t>Interviewer 58</t>
  </si>
  <si>
    <t>Interviewer 59</t>
  </si>
  <si>
    <t>Interviewer 60</t>
  </si>
  <si>
    <t>Interviewer 61</t>
  </si>
  <si>
    <t>Interviewer 62</t>
  </si>
  <si>
    <t>Interviewer 63</t>
  </si>
  <si>
    <t>Interviewer 64</t>
  </si>
  <si>
    <t>Interviewer 65</t>
  </si>
  <si>
    <t>Interviewer 66</t>
  </si>
  <si>
    <t>Interviewer 67</t>
  </si>
  <si>
    <t>Interviewer 68</t>
  </si>
  <si>
    <t>Interviewer 69</t>
  </si>
  <si>
    <t>Interviewer 70</t>
  </si>
  <si>
    <t>Interviewer 71</t>
  </si>
  <si>
    <t>Interviewer 72</t>
  </si>
  <si>
    <t>Interviewer 73</t>
  </si>
  <si>
    <t>Interviewer 74</t>
  </si>
  <si>
    <t>Interviewer 75</t>
  </si>
  <si>
    <t>Interviewer 76</t>
  </si>
  <si>
    <t>Interviewer 77</t>
  </si>
  <si>
    <t>Interviewer 78</t>
  </si>
  <si>
    <t>Interviewer 79</t>
  </si>
  <si>
    <t>Interviewer 80</t>
  </si>
  <si>
    <t>Interviewer 81</t>
  </si>
  <si>
    <t>Interviewer 82</t>
  </si>
  <si>
    <t>Interviewer 83</t>
  </si>
  <si>
    <t>Interviewer 84</t>
  </si>
  <si>
    <t>Interviewer 85</t>
  </si>
  <si>
    <t>Interviewer 86</t>
  </si>
  <si>
    <t>Interviewer 87</t>
  </si>
  <si>
    <t>Interviewer 88</t>
  </si>
  <si>
    <t>Interviewer 89</t>
  </si>
  <si>
    <t>Interviewer 90</t>
  </si>
  <si>
    <t>Interviewer 91</t>
  </si>
  <si>
    <t>Interviewer 92</t>
  </si>
  <si>
    <t>Interviewer 93</t>
  </si>
  <si>
    <t>Interviewer 94</t>
  </si>
  <si>
    <t>Interviewer 95</t>
  </si>
  <si>
    <t>Interviewer 96</t>
  </si>
  <si>
    <t>Interviewer 97</t>
  </si>
  <si>
    <t>Interviewer 98</t>
  </si>
  <si>
    <t>Interviewer 99</t>
  </si>
  <si>
    <t>Interviewer 100</t>
  </si>
  <si>
    <t>Interviewer 101</t>
  </si>
  <si>
    <t>Interviewer 102</t>
  </si>
  <si>
    <t>Interviewer 103</t>
  </si>
  <si>
    <t>Interviewer 104</t>
  </si>
  <si>
    <t>Interviewer 105</t>
  </si>
  <si>
    <t>Interviewer 106</t>
  </si>
  <si>
    <t>Interviewer 107</t>
  </si>
  <si>
    <t>Interviewer 108</t>
  </si>
  <si>
    <t>Interviewer 109</t>
  </si>
  <si>
    <t>Interviewer 110</t>
  </si>
  <si>
    <t>Interviewer 111</t>
  </si>
  <si>
    <t>Interviewer 112</t>
  </si>
  <si>
    <t>Interviewer 113</t>
  </si>
  <si>
    <t>Interviewer 114</t>
  </si>
  <si>
    <t>Interviewer 115</t>
  </si>
  <si>
    <t>Interviewer 116</t>
  </si>
  <si>
    <t>Interviewer 117</t>
  </si>
  <si>
    <t>Interviewer 118</t>
  </si>
  <si>
    <t>General Notes
This form provides a general data entry template consistent with the shoreline interview form as shown in Appendix D
Note: the shoreline interview form does not include a Form Id number.  However, for the purpose of data entry it is likely that a unique id will be attached to each form and this data entry temple allows entry of a unique identifier in cell F3.
Tab "Data Entry Form" contains the data entry template
          Column B describes the area on the form in which the required data is found
          Column C provides a description of the variable
          Column D provides a rudimentary description of the data to be entered
          Column E provides a variable name that could be used in data analysis
          Column F is the column in which data is entered  
          Column G (Hidden) contains index values derived from pull down boxes when they are present.  
          Column I contains validation rules.  The results of the validation rules are linked to conditional formatting rules that will highlight cells containing
           invalid data
                         Validation rules are not included for all variables
                         Validation rules would need to be modified when additional values should be allowed (for instance if data entry protocol allows 
                         for codes designating missing data, response of "Don't know" or "Refused")
          Column K (Hidden) temporarily contains data that will be written to the Entered Data tab.
         Cell F68 will contain a value that depends on the evaluation of the validation rules
                          It will read "Check Data"  if at least one data point does not pass the validation rules
                               Review highlighted cells that contain suspect data and make changes if needed 
                               If after reviewing possible data errors, it is determined that the data is correct  "Click on CRTL-A" to copy data 
                          It will read "Click on CRTL-A to copy data" if the data is ready to be copied.  
                                                CRTL-A invokes a macro that 
                                                (1) copies data from the Data Entry tab to the "Entered Data" tab and 
                                                (2) resets the "Data Entry" tab 
Tab "Input Values" contains a number of values for variables that have known values and/or ranges. These include: 
          Field staff names
          Site identifiers
          State in which data was collected
          Beginning and ending dates for sampling events
          A list of names and abbreviations for US states and territories
Tab "Entered Data"  will contain data entered from each shoreline interview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</si>
</sst>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h:mm;@"/>
  </numFmts>
  <fonts count="7" x14ac:knownFonts="1">
    <font>
      <sz val="11"/>
      <color theme="1"/>
      <name val="Calibri"/>
      <family val="2"/>
      <scheme val="minor"/>
    </font>
    <font>
      <sz val="9"/>
      <color theme="1"/>
      <name val="Trebuchet MS"/>
      <family val="2"/>
    </font>
    <font>
      <sz val="11"/>
      <color indexed="8"/>
      <name val="Calibri"/>
      <family val="2"/>
    </font>
    <font>
      <b/>
      <sz val="11"/>
      <color theme="1"/>
      <name val="Calibri"/>
      <family val="2"/>
      <scheme val="minor"/>
    </font>
    <font>
      <b/>
      <sz val="9"/>
      <color theme="1"/>
      <name val="Trebuchet MS"/>
      <family val="2"/>
    </font>
    <font>
      <sz val="11"/>
      <color theme="0" tint="-0.14999847407452621"/>
      <name val="Calibri"/>
      <family val="2"/>
    </font>
    <font>
      <sz val="11"/>
      <color theme="0" tint="-0.14999847407452621"/>
      <name val="Calibri"/>
      <family val="2"/>
      <scheme val="minor"/>
    </font>
  </fonts>
  <fills count="4">
    <fill>
      <patternFill patternType="none"/>
    </fill>
    <fill>
      <patternFill patternType="gray125"/>
    </fill>
    <fill>
      <patternFill patternType="solid">
        <fgColor rgb="FFC0C0C0"/>
        <bgColor indexed="64"/>
      </patternFill>
    </fill>
    <fill>
      <patternFill patternType="solid">
        <fgColor theme="0" tint="-0.14999847407452621"/>
        <bgColor indexed="64"/>
      </patternFill>
    </fill>
  </fills>
  <borders count="16">
    <border>
      <left/>
      <right/>
      <top/>
      <bottom/>
      <diagonal/>
    </border>
    <border>
      <left style="medium">
        <color rgb="FF002060"/>
      </left>
      <right style="medium">
        <color rgb="FF002060"/>
      </right>
      <top/>
      <bottom style="medium">
        <color rgb="FFA6A6A6"/>
      </bottom>
      <diagonal/>
    </border>
    <border>
      <left/>
      <right style="medium">
        <color rgb="FF002060"/>
      </right>
      <top/>
      <bottom style="medium">
        <color rgb="FFA6A6A6"/>
      </bottom>
      <diagonal/>
    </border>
    <border>
      <left style="medium">
        <color rgb="FF002060"/>
      </left>
      <right style="medium">
        <color rgb="FF002060"/>
      </right>
      <top/>
      <bottom/>
      <diagonal/>
    </border>
    <border>
      <left/>
      <right style="medium">
        <color rgb="FF002060"/>
      </right>
      <top/>
      <bottom/>
      <diagonal/>
    </border>
    <border>
      <left style="medium">
        <color rgb="FF002060"/>
      </left>
      <right style="medium">
        <color rgb="FF002060"/>
      </right>
      <top/>
      <bottom style="medium">
        <color rgb="FF002060"/>
      </bottom>
      <diagonal/>
    </border>
    <border>
      <left/>
      <right style="medium">
        <color rgb="FF002060"/>
      </right>
      <top/>
      <bottom style="medium">
        <color rgb="FF002060"/>
      </bottom>
      <diagonal/>
    </border>
    <border>
      <left style="medium">
        <color rgb="FF002060"/>
      </left>
      <right style="medium">
        <color rgb="FF002060"/>
      </right>
      <top style="medium">
        <color rgb="FF002060"/>
      </top>
      <bottom style="medium">
        <color rgb="FF002060"/>
      </bottom>
      <diagonal/>
    </border>
    <border>
      <left style="medium">
        <color rgb="FF002060"/>
      </left>
      <right style="medium">
        <color rgb="FF002060"/>
      </right>
      <top style="medium">
        <color rgb="FF002060"/>
      </top>
      <bottom/>
      <diagonal/>
    </border>
    <border>
      <left style="medium">
        <color rgb="FF002060"/>
      </left>
      <right style="medium">
        <color rgb="FF002060"/>
      </right>
      <top style="medium">
        <color rgb="FF002060"/>
      </top>
      <bottom style="medium">
        <color rgb="FFA6A6A6"/>
      </bottom>
      <diagonal/>
    </border>
    <border>
      <left style="medium">
        <color rgb="FF002060"/>
      </left>
      <right style="medium">
        <color rgb="FF002060"/>
      </right>
      <top style="medium">
        <color rgb="FF002060"/>
      </top>
      <bottom style="thin">
        <color auto="1"/>
      </bottom>
      <diagonal/>
    </border>
    <border>
      <left style="medium">
        <color rgb="FF002060"/>
      </left>
      <right style="medium">
        <color rgb="FF002060"/>
      </right>
      <top style="thin">
        <color auto="1"/>
      </top>
      <bottom style="thin">
        <color auto="1"/>
      </bottom>
      <diagonal/>
    </border>
    <border>
      <left style="medium">
        <color rgb="FF002060"/>
      </left>
      <right style="medium">
        <color rgb="FF002060"/>
      </right>
      <top style="thin">
        <color auto="1"/>
      </top>
      <bottom style="medium">
        <color rgb="FF002060"/>
      </bottom>
      <diagonal/>
    </border>
    <border>
      <left style="medium">
        <color rgb="FF002060"/>
      </left>
      <right style="medium">
        <color rgb="FF002060"/>
      </right>
      <top/>
      <bottom style="thin">
        <color rgb="FF002060"/>
      </bottom>
      <diagonal/>
    </border>
    <border>
      <left style="medium">
        <color rgb="FF002060"/>
      </left>
      <right style="medium">
        <color rgb="FF002060"/>
      </right>
      <top style="thin">
        <color rgb="FF002060"/>
      </top>
      <bottom style="thin">
        <color rgb="FF002060"/>
      </bottom>
      <diagonal/>
    </border>
    <border>
      <left style="medium">
        <color rgb="FF002060"/>
      </left>
      <right style="medium">
        <color rgb="FF002060"/>
      </right>
      <top style="medium">
        <color rgb="FF002060"/>
      </top>
      <bottom style="thin">
        <color rgb="FF002060"/>
      </bottom>
      <diagonal/>
    </border>
  </borders>
  <cellStyleXfs count="1">
    <xf numFmtId="0" fontId="0" fillId="0" borderId="0"/>
  </cellStyleXfs>
  <cellXfs count="67">
    <xf numFmtId="0" fontId="0" fillId="0" borderId="0" xfId="0"/>
    <xf numFmtId="0" fontId="2" fillId="0" borderId="0" xfId="0" applyNumberFormat="1" applyFont="1" applyFill="1" applyBorder="1" applyAlignment="1" applyProtection="1">
      <alignment horizontal="left"/>
    </xf>
    <xf numFmtId="0" fontId="0" fillId="0" borderId="0" xfId="0" applyBorder="1"/>
    <xf numFmtId="14" fontId="0" fillId="0" borderId="0" xfId="0" applyNumberFormat="1"/>
    <xf numFmtId="14" fontId="0" fillId="0" borderId="0" xfId="0" applyNumberFormat="1" applyBorder="1"/>
    <xf numFmtId="0" fontId="0" fillId="0" borderId="7" xfId="0" applyBorder="1"/>
    <xf numFmtId="0" fontId="0" fillId="0" borderId="5" xfId="0" applyBorder="1" applyAlignment="1">
      <alignment horizontal="center" vertical="center"/>
    </xf>
    <xf numFmtId="0" fontId="0" fillId="0" borderId="13" xfId="0" applyBorder="1" applyAlignment="1">
      <alignment horizontal="center" vertical="center"/>
    </xf>
    <xf numFmtId="14" fontId="0" fillId="0" borderId="14" xfId="0" applyNumberFormat="1" applyBorder="1" applyAlignment="1">
      <alignment horizontal="center" vertical="center"/>
    </xf>
    <xf numFmtId="0" fontId="0" fillId="0" borderId="14" xfId="0" applyBorder="1" applyAlignment="1">
      <alignment horizontal="center" vertical="center"/>
    </xf>
    <xf numFmtId="0" fontId="0" fillId="2" borderId="0" xfId="0" applyFill="1"/>
    <xf numFmtId="0" fontId="2" fillId="2" borderId="0" xfId="0" applyNumberFormat="1" applyFont="1" applyFill="1" applyBorder="1" applyAlignment="1" applyProtection="1">
      <alignment horizontal="left"/>
    </xf>
    <xf numFmtId="0" fontId="3" fillId="2" borderId="0" xfId="0" applyFont="1" applyFill="1" applyBorder="1"/>
    <xf numFmtId="0" fontId="0" fillId="2" borderId="0" xfId="0" applyFill="1" applyBorder="1"/>
    <xf numFmtId="164" fontId="0" fillId="0" borderId="0" xfId="0" applyNumberFormat="1"/>
    <xf numFmtId="0" fontId="0" fillId="3" borderId="8" xfId="0" applyFill="1" applyBorder="1" applyAlignment="1">
      <alignment vertical="center" wrapText="1"/>
    </xf>
    <xf numFmtId="0" fontId="1" fillId="3" borderId="9" xfId="0" applyFont="1" applyFill="1" applyBorder="1" applyAlignment="1">
      <alignment vertical="center" wrapText="1"/>
    </xf>
    <xf numFmtId="0" fontId="0" fillId="3" borderId="9" xfId="0" applyFill="1" applyBorder="1" applyAlignment="1">
      <alignment vertical="center" wrapText="1"/>
    </xf>
    <xf numFmtId="0" fontId="2" fillId="3" borderId="10" xfId="0" applyNumberFormat="1" applyFont="1" applyFill="1" applyBorder="1" applyAlignment="1" applyProtection="1">
      <alignment horizontal="left" vertical="center"/>
    </xf>
    <xf numFmtId="0" fontId="0" fillId="3" borderId="3" xfId="0" applyFill="1" applyBorder="1" applyAlignment="1">
      <alignment vertical="center" wrapText="1"/>
    </xf>
    <xf numFmtId="0" fontId="1" fillId="3" borderId="1" xfId="0" applyFont="1" applyFill="1" applyBorder="1" applyAlignment="1">
      <alignment vertical="center" wrapText="1"/>
    </xf>
    <xf numFmtId="0" fontId="0" fillId="3" borderId="1" xfId="0" applyFill="1" applyBorder="1" applyAlignment="1">
      <alignment vertical="center" wrapText="1"/>
    </xf>
    <xf numFmtId="0" fontId="2" fillId="3" borderId="11" xfId="0" applyNumberFormat="1" applyFont="1" applyFill="1" applyBorder="1" applyAlignment="1" applyProtection="1">
      <alignment horizontal="left" vertical="center"/>
    </xf>
    <xf numFmtId="0" fontId="2" fillId="3" borderId="3" xfId="0" applyNumberFormat="1" applyFont="1" applyFill="1" applyBorder="1" applyAlignment="1" applyProtection="1">
      <alignment horizontal="left" vertical="center"/>
    </xf>
    <xf numFmtId="0" fontId="1" fillId="3" borderId="3" xfId="0" applyFont="1" applyFill="1" applyBorder="1" applyAlignment="1">
      <alignment vertical="center" wrapText="1"/>
    </xf>
    <xf numFmtId="0" fontId="0" fillId="3" borderId="5" xfId="0" applyFill="1" applyBorder="1" applyAlignment="1">
      <alignment vertical="center" wrapText="1"/>
    </xf>
    <xf numFmtId="0" fontId="1" fillId="3" borderId="5" xfId="0" applyFont="1" applyFill="1" applyBorder="1" applyAlignment="1">
      <alignment vertical="center" wrapText="1"/>
    </xf>
    <xf numFmtId="0" fontId="2" fillId="3" borderId="12" xfId="0" applyNumberFormat="1" applyFont="1" applyFill="1" applyBorder="1" applyAlignment="1" applyProtection="1">
      <alignment horizontal="left" vertical="center"/>
    </xf>
    <xf numFmtId="0" fontId="1" fillId="3" borderId="1" xfId="0" applyFont="1" applyFill="1" applyBorder="1" applyAlignment="1">
      <alignment horizontal="center" vertical="center"/>
    </xf>
    <xf numFmtId="0" fontId="1" fillId="3" borderId="2" xfId="0" applyFont="1" applyFill="1" applyBorder="1" applyAlignment="1">
      <alignment vertical="center" wrapText="1"/>
    </xf>
    <xf numFmtId="0" fontId="2" fillId="3" borderId="15" xfId="0" applyNumberFormat="1" applyFont="1" applyFill="1" applyBorder="1" applyAlignment="1" applyProtection="1">
      <alignment horizontal="left" vertical="center"/>
    </xf>
    <xf numFmtId="0" fontId="2" fillId="3" borderId="14" xfId="0" applyNumberFormat="1" applyFont="1" applyFill="1" applyBorder="1" applyAlignment="1" applyProtection="1">
      <alignment horizontal="left" vertical="center"/>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vertical="center" wrapText="1"/>
    </xf>
    <xf numFmtId="0" fontId="1" fillId="3" borderId="5" xfId="0" applyFont="1" applyFill="1" applyBorder="1" applyAlignment="1">
      <alignment horizontal="center" vertical="center"/>
    </xf>
    <xf numFmtId="0" fontId="1" fillId="3" borderId="6" xfId="0" applyFont="1" applyFill="1" applyBorder="1" applyAlignment="1">
      <alignment vertical="center" wrapText="1"/>
    </xf>
    <xf numFmtId="0" fontId="2" fillId="3" borderId="5" xfId="0" applyNumberFormat="1" applyFont="1" applyFill="1" applyBorder="1" applyAlignment="1" applyProtection="1">
      <alignment horizontal="left" vertical="center"/>
    </xf>
    <xf numFmtId="0" fontId="3" fillId="3" borderId="7" xfId="0" applyFont="1" applyFill="1" applyBorder="1" applyAlignment="1">
      <alignment wrapText="1"/>
    </xf>
    <xf numFmtId="0" fontId="4" fillId="3" borderId="7" xfId="0" applyFont="1" applyFill="1" applyBorder="1" applyAlignment="1">
      <alignment wrapText="1"/>
    </xf>
    <xf numFmtId="0" fontId="3" fillId="3" borderId="7" xfId="0" applyFont="1" applyFill="1" applyBorder="1"/>
    <xf numFmtId="0" fontId="2" fillId="3" borderId="0" xfId="0" applyNumberFormat="1" applyFont="1" applyFill="1" applyBorder="1" applyAlignment="1" applyProtection="1">
      <alignment horizontal="left"/>
    </xf>
    <xf numFmtId="0" fontId="3" fillId="3" borderId="0" xfId="0" applyFont="1" applyFill="1" applyBorder="1"/>
    <xf numFmtId="0" fontId="0" fillId="3" borderId="0" xfId="0" applyFill="1" applyBorder="1"/>
    <xf numFmtId="0" fontId="3" fillId="0" borderId="0" xfId="0" applyFont="1"/>
    <xf numFmtId="0" fontId="3" fillId="2" borderId="0" xfId="0" applyFont="1" applyFill="1" applyBorder="1" applyAlignment="1">
      <alignment wrapText="1"/>
    </xf>
    <xf numFmtId="0" fontId="4" fillId="2" borderId="0" xfId="0" applyFont="1" applyFill="1" applyBorder="1" applyAlignment="1">
      <alignment wrapText="1"/>
    </xf>
    <xf numFmtId="0" fontId="0" fillId="2" borderId="0" xfId="0" applyFill="1" applyBorder="1" applyAlignment="1">
      <alignment vertical="top" wrapText="1"/>
    </xf>
    <xf numFmtId="0" fontId="3" fillId="3" borderId="7" xfId="0" applyFont="1" applyFill="1" applyBorder="1" applyAlignment="1">
      <alignment vertical="top" wrapText="1"/>
    </xf>
    <xf numFmtId="0" fontId="5" fillId="3" borderId="0" xfId="0" applyNumberFormat="1" applyFont="1" applyFill="1" applyBorder="1" applyAlignment="1" applyProtection="1">
      <alignment horizontal="center"/>
    </xf>
    <xf numFmtId="0" fontId="6" fillId="3" borderId="0" xfId="0" applyFont="1" applyFill="1" applyBorder="1" applyAlignment="1">
      <alignment horizontal="center"/>
    </xf>
    <xf numFmtId="49" fontId="0" fillId="0" borderId="0" xfId="0" applyNumberFormat="1" applyBorder="1"/>
    <xf numFmtId="49" fontId="0" fillId="0" borderId="14" xfId="0" applyNumberFormat="1" applyBorder="1" applyAlignment="1">
      <alignment horizontal="center" vertical="center"/>
    </xf>
    <xf numFmtId="0" fontId="0" fillId="0" borderId="0" xfId="0" applyFill="1" applyBorder="1"/>
    <xf numFmtId="20" fontId="0" fillId="0" borderId="14" xfId="0" applyNumberFormat="1" applyBorder="1" applyAlignment="1">
      <alignment horizontal="center" vertical="center"/>
    </xf>
    <xf numFmtId="0" fontId="3" fillId="3" borderId="8" xfId="0" applyFont="1" applyFill="1" applyBorder="1" applyAlignment="1">
      <alignment wrapText="1"/>
    </xf>
    <xf numFmtId="0" fontId="3" fillId="3" borderId="8" xfId="0" applyFont="1" applyFill="1" applyBorder="1" applyAlignment="1">
      <alignment vertical="top" wrapText="1"/>
    </xf>
    <xf numFmtId="0" fontId="1" fillId="3" borderId="8" xfId="0" applyFont="1" applyFill="1" applyBorder="1" applyAlignment="1">
      <alignment wrapText="1"/>
    </xf>
    <xf numFmtId="0" fontId="0" fillId="3" borderId="8" xfId="0" applyFont="1" applyFill="1" applyBorder="1"/>
    <xf numFmtId="0" fontId="0" fillId="3" borderId="0" xfId="0" applyFont="1" applyFill="1" applyBorder="1"/>
    <xf numFmtId="0" fontId="3" fillId="0" borderId="0" xfId="0" applyFont="1" applyBorder="1" applyAlignment="1">
      <alignment horizontal="center" vertical="center"/>
    </xf>
    <xf numFmtId="0" fontId="0" fillId="0" borderId="8" xfId="0" applyFont="1" applyFill="1" applyBorder="1" applyAlignment="1">
      <alignment horizontal="center" vertical="center"/>
    </xf>
    <xf numFmtId="0" fontId="0" fillId="0" borderId="0" xfId="0" applyFill="1"/>
    <xf numFmtId="0" fontId="5" fillId="0" borderId="0" xfId="0" applyNumberFormat="1" applyFont="1" applyFill="1" applyBorder="1" applyAlignment="1" applyProtection="1">
      <alignment horizontal="center"/>
    </xf>
    <xf numFmtId="0" fontId="6" fillId="0" borderId="0" xfId="0" applyFont="1" applyFill="1" applyBorder="1" applyAlignment="1">
      <alignment horizontal="center"/>
    </xf>
    <xf numFmtId="0" fontId="3" fillId="0" borderId="0" xfId="0" applyFont="1" applyFill="1" applyAlignment="1">
      <alignment vertical="top" wrapText="1"/>
    </xf>
    <xf numFmtId="0" fontId="0" fillId="0" borderId="0" xfId="0" applyFill="1" applyAlignment="1">
      <alignment vertical="top"/>
    </xf>
  </cellXfs>
  <cellStyles count="1">
    <cellStyle name="Normal" xfId="0" builtinId="0"/>
  </cellStyles>
  <dxfs count="37">
    <dxf>
      <font>
        <color rgb="FFC00000"/>
      </font>
      <fill>
        <patternFill>
          <bgColor theme="9" tint="0.39994506668294322"/>
        </patternFill>
      </fill>
    </dxf>
    <dxf>
      <font>
        <color rgb="FFFF0000"/>
      </font>
      <fill>
        <patternFill>
          <bgColor theme="9" tint="0.39994506668294322"/>
        </patternFill>
      </fill>
    </dxf>
    <dxf>
      <font>
        <color rgb="FFFF0000"/>
      </font>
      <fill>
        <patternFill>
          <bgColor theme="9" tint="0.39994506668294322"/>
        </patternFill>
      </fill>
    </dxf>
    <dxf>
      <font>
        <color rgb="FFFF0000"/>
      </font>
      <fill>
        <patternFill>
          <bgColor theme="9" tint="0.39994506668294322"/>
        </patternFill>
      </fill>
    </dxf>
    <dxf>
      <font>
        <color rgb="FFFF0000"/>
      </font>
      <fill>
        <patternFill>
          <bgColor theme="9" tint="0.39994506668294322"/>
        </patternFill>
      </fill>
    </dxf>
    <dxf>
      <font>
        <color rgb="FFFF0000"/>
      </font>
      <fill>
        <patternFill>
          <bgColor theme="9" tint="0.39994506668294322"/>
        </patternFill>
      </fill>
    </dxf>
    <dxf>
      <font>
        <color rgb="FFFF0000"/>
      </font>
      <fill>
        <patternFill>
          <bgColor theme="9" tint="0.39994506668294322"/>
        </patternFill>
      </fill>
    </dxf>
    <dxf>
      <font>
        <color rgb="FFFF0000"/>
      </font>
      <fill>
        <patternFill>
          <bgColor theme="9" tint="0.39994506668294322"/>
        </patternFill>
      </fill>
    </dxf>
    <dxf>
      <font>
        <color rgb="FFFF0000"/>
      </font>
      <fill>
        <patternFill>
          <bgColor theme="9" tint="0.39994506668294322"/>
        </patternFill>
      </fill>
    </dxf>
    <dxf>
      <font>
        <color rgb="FFFF0000"/>
      </font>
      <fill>
        <patternFill>
          <bgColor theme="9" tint="0.39994506668294322"/>
        </patternFill>
      </fill>
    </dxf>
    <dxf>
      <font>
        <color rgb="FFFF0000"/>
      </font>
      <fill>
        <patternFill>
          <bgColor theme="9" tint="0.39994506668294322"/>
        </patternFill>
      </fill>
    </dxf>
    <dxf>
      <font>
        <color rgb="FFFF0000"/>
      </font>
      <fill>
        <patternFill>
          <bgColor theme="9" tint="0.39994506668294322"/>
        </patternFill>
      </fill>
    </dxf>
    <dxf>
      <font>
        <color rgb="FFFF0000"/>
      </font>
      <fill>
        <patternFill>
          <bgColor theme="9" tint="0.39994506668294322"/>
        </patternFill>
      </fill>
    </dxf>
    <dxf>
      <font>
        <color rgb="FFFF0000"/>
      </font>
      <fill>
        <patternFill>
          <bgColor theme="9" tint="0.39994506668294322"/>
        </patternFill>
      </fill>
    </dxf>
    <dxf>
      <font>
        <color rgb="FFFF0000"/>
      </font>
      <fill>
        <patternFill>
          <bgColor theme="9" tint="0.39994506668294322"/>
        </patternFill>
      </fill>
    </dxf>
    <dxf>
      <font>
        <color rgb="FFFF0000"/>
      </font>
      <fill>
        <patternFill>
          <bgColor theme="9" tint="0.39994506668294322"/>
        </patternFill>
      </fill>
    </dxf>
    <dxf>
      <font>
        <color rgb="FFFF0000"/>
      </font>
      <fill>
        <patternFill>
          <bgColor theme="9" tint="0.39994506668294322"/>
        </patternFill>
      </fill>
    </dxf>
    <dxf>
      <font>
        <color rgb="FFFF0000"/>
      </font>
      <fill>
        <patternFill>
          <bgColor theme="9" tint="0.39994506668294322"/>
        </patternFill>
      </fill>
    </dxf>
    <dxf>
      <font>
        <color rgb="FFFF0000"/>
      </font>
      <fill>
        <patternFill>
          <bgColor theme="9" tint="0.39994506668294322"/>
        </patternFill>
      </fill>
    </dxf>
    <dxf>
      <font>
        <color rgb="FFFF0000"/>
      </font>
      <fill>
        <patternFill>
          <bgColor theme="9" tint="0.39994506668294322"/>
        </patternFill>
      </fill>
    </dxf>
    <dxf>
      <font>
        <color rgb="FFC00000"/>
      </font>
      <fill>
        <patternFill>
          <bgColor theme="5" tint="0.39994506668294322"/>
        </patternFill>
      </fill>
    </dxf>
    <dxf>
      <font>
        <color rgb="FFFF0000"/>
      </font>
      <fill>
        <patternFill>
          <bgColor theme="9" tint="0.39994506668294322"/>
        </patternFill>
      </fill>
    </dxf>
    <dxf>
      <font>
        <color rgb="FFFF0000"/>
      </font>
      <fill>
        <patternFill>
          <bgColor theme="9" tint="0.39994506668294322"/>
        </patternFill>
      </fill>
    </dxf>
    <dxf>
      <font>
        <color rgb="FFFF0000"/>
      </font>
      <fill>
        <patternFill>
          <bgColor theme="9" tint="0.39994506668294322"/>
        </patternFill>
      </fill>
    </dxf>
    <dxf>
      <font>
        <color rgb="FFFF0000"/>
      </font>
      <fill>
        <patternFill>
          <bgColor theme="9" tint="0.39994506668294322"/>
        </patternFill>
      </fill>
    </dxf>
    <dxf>
      <font>
        <color rgb="FFFF0000"/>
      </font>
      <fill>
        <patternFill>
          <bgColor theme="9" tint="0.39994506668294322"/>
        </patternFill>
      </fill>
    </dxf>
    <dxf>
      <font>
        <color rgb="FFFF0000"/>
      </font>
      <fill>
        <patternFill>
          <bgColor theme="9" tint="0.39994506668294322"/>
        </patternFill>
      </fill>
    </dxf>
    <dxf>
      <font>
        <color rgb="FFFF0000"/>
      </font>
      <fill>
        <patternFill>
          <bgColor theme="9" tint="0.39994506668294322"/>
        </patternFill>
      </fill>
    </dxf>
    <dxf>
      <font>
        <color rgb="FFFF0000"/>
      </font>
      <fill>
        <patternFill>
          <bgColor theme="9" tint="0.39994506668294322"/>
        </patternFill>
      </fill>
    </dxf>
    <dxf>
      <font>
        <color rgb="FFFF0000"/>
      </font>
      <fill>
        <patternFill>
          <bgColor theme="9" tint="0.39994506668294322"/>
        </patternFill>
      </fill>
    </dxf>
    <dxf>
      <font>
        <color rgb="FFFF0000"/>
      </font>
      <fill>
        <patternFill>
          <bgColor theme="9" tint="0.39994506668294322"/>
        </patternFill>
      </fill>
    </dxf>
    <dxf>
      <font>
        <color rgb="FFFF0000"/>
      </font>
      <fill>
        <patternFill>
          <bgColor theme="9" tint="0.39994506668294322"/>
        </patternFill>
      </fill>
    </dxf>
    <dxf>
      <font>
        <color rgb="FFFF0000"/>
      </font>
      <fill>
        <patternFill>
          <bgColor theme="9" tint="0.39994506668294322"/>
        </patternFill>
      </fill>
    </dxf>
    <dxf>
      <font>
        <color rgb="FFC00000"/>
      </font>
      <fill>
        <patternFill>
          <bgColor theme="9" tint="0.39994506668294322"/>
        </patternFill>
      </fill>
    </dxf>
    <dxf>
      <font>
        <color rgb="FFC00000"/>
      </font>
      <fill>
        <patternFill>
          <bgColor theme="5" tint="0.39994506668294322"/>
        </patternFill>
      </fill>
    </dxf>
    <dxf>
      <font>
        <color rgb="FFC00000"/>
      </font>
      <fill>
        <patternFill>
          <bgColor theme="5" tint="0.39994506668294322"/>
        </patternFill>
      </fill>
    </dxf>
    <dxf>
      <font>
        <color rgb="FFC00000"/>
      </font>
      <fill>
        <patternFill>
          <bgColor theme="9" tint="0.39994506668294322"/>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20" dropStyle="combo" dx="16" fmlaLink="$G$4" fmlaRange="'Input Values'!$D$3:$D$200" sel="1" val="0"/>
</file>

<file path=xl/ctrlProps/ctrlProp2.xml><?xml version="1.0" encoding="utf-8"?>
<formControlPr xmlns="http://schemas.microsoft.com/office/spreadsheetml/2009/9/main" objectType="Drop" dropLines="30" dropStyle="combo" dx="16" fmlaLink="$G$5" fmlaRange="'Input Values'!$F$3:$F$203" sel="1" val="0"/>
</file>

<file path=xl/ctrlProps/ctrlProp3.xml><?xml version="1.0" encoding="utf-8"?>
<formControlPr xmlns="http://schemas.microsoft.com/office/spreadsheetml/2009/9/main" objectType="Drop" dropLines="30" dropStyle="combo" dx="16" fmlaLink="$G$7" fmlaRange="'Input Values'!$H$3:$H$26" sel="1" val="0"/>
</file>

<file path=xl/ctrlProps/ctrlProp4.xml><?xml version="1.0" encoding="utf-8"?>
<formControlPr xmlns="http://schemas.microsoft.com/office/spreadsheetml/2009/9/main" objectType="Drop" dropLines="30" dropStyle="combo" dx="16" fmlaLink="$G$65" fmlaRange="'Input Values'!$J$3:$K$63" sel="1" val="0"/>
</file>

<file path=xl/ctrlProps/ctrlProp5.xml><?xml version="1.0" encoding="utf-8"?>
<formControlPr xmlns="http://schemas.microsoft.com/office/spreadsheetml/2009/9/main" objectType="Drop" dropLines="30" dropStyle="combo" dx="16" fmlaLink="$G$65" fmlaRange="'Input Values'!$K$3:$K$63" sel="1" val="6"/>
</file>

<file path=xl/drawings/drawing1.xml><?xml version="1.0" encoding="utf-8"?>
<xdr:wsDr xmlns:xdr="http://schemas.openxmlformats.org/drawingml/2006/spreadsheetDrawing" xmlns:a="http://schemas.openxmlformats.org/drawingml/2006/main">
  <xdr:twoCellAnchor>
    <xdr:from>
      <xdr:col>5</xdr:col>
      <xdr:colOff>30480</xdr:colOff>
      <xdr:row>69</xdr:row>
      <xdr:rowOff>99060</xdr:rowOff>
    </xdr:from>
    <xdr:to>
      <xdr:col>7</xdr:col>
      <xdr:colOff>15240</xdr:colOff>
      <xdr:row>71</xdr:row>
      <xdr:rowOff>91440</xdr:rowOff>
    </xdr:to>
    <xdr:sp macro="[0]!Macro1" textlink="">
      <xdr:nvSpPr>
        <xdr:cNvPr id="2" name="Oval 1"/>
        <xdr:cNvSpPr/>
      </xdr:nvSpPr>
      <xdr:spPr>
        <a:xfrm>
          <a:off x="7620000" y="19453860"/>
          <a:ext cx="1562100" cy="373380"/>
        </a:xfrm>
        <a:prstGeom prst="ellipse">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       </a:t>
          </a:r>
          <a:r>
            <a:rPr lang="en-US" sz="1400" b="1" baseline="0">
              <a:solidFill>
                <a:schemeClr val="tx1"/>
              </a:solidFill>
            </a:rPr>
            <a:t>CRTL-A</a:t>
          </a:r>
        </a:p>
      </xdr:txBody>
    </xdr:sp>
    <xdr:clientData/>
  </xdr:twoCellAnchor>
  <mc:AlternateContent xmlns:mc="http://schemas.openxmlformats.org/markup-compatibility/2006">
    <mc:Choice xmlns:a14="http://schemas.microsoft.com/office/drawing/2010/main" Requires="a14">
      <xdr:twoCellAnchor editAs="oneCell">
        <xdr:from>
          <xdr:col>5</xdr:col>
          <xdr:colOff>114300</xdr:colOff>
          <xdr:row>3</xdr:row>
          <xdr:rowOff>47625</xdr:rowOff>
        </xdr:from>
        <xdr:to>
          <xdr:col>5</xdr:col>
          <xdr:colOff>1514475</xdr:colOff>
          <xdr:row>3</xdr:row>
          <xdr:rowOff>304800</xdr:rowOff>
        </xdr:to>
        <xdr:sp macro="" textlink="">
          <xdr:nvSpPr>
            <xdr:cNvPr id="2049" name="Drop Down 1"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4</xdr:row>
          <xdr:rowOff>47625</xdr:rowOff>
        </xdr:from>
        <xdr:to>
          <xdr:col>5</xdr:col>
          <xdr:colOff>1514475</xdr:colOff>
          <xdr:row>4</xdr:row>
          <xdr:rowOff>304800</xdr:rowOff>
        </xdr:to>
        <xdr:sp macro="" textlink="">
          <xdr:nvSpPr>
            <xdr:cNvPr id="2050" name="Drop Down 2"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6</xdr:row>
          <xdr:rowOff>28575</xdr:rowOff>
        </xdr:from>
        <xdr:to>
          <xdr:col>5</xdr:col>
          <xdr:colOff>1504950</xdr:colOff>
          <xdr:row>6</xdr:row>
          <xdr:rowOff>323850</xdr:rowOff>
        </xdr:to>
        <xdr:sp macro="" textlink="">
          <xdr:nvSpPr>
            <xdr:cNvPr id="2051" name="Drop Down 3" hidden="1">
              <a:extLst>
                <a:ext uri="{63B3BB69-23CF-44E3-9099-C40C66FF867C}">
                  <a14:compatExt spid="_x0000_s2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64</xdr:row>
          <xdr:rowOff>66675</xdr:rowOff>
        </xdr:from>
        <xdr:to>
          <xdr:col>5</xdr:col>
          <xdr:colOff>1485900</xdr:colOff>
          <xdr:row>64</xdr:row>
          <xdr:rowOff>285750</xdr:rowOff>
        </xdr:to>
        <xdr:sp macro="" textlink="">
          <xdr:nvSpPr>
            <xdr:cNvPr id="2053" name="Drop Down 5" hidden="1">
              <a:extLst>
                <a:ext uri="{63B3BB69-23CF-44E3-9099-C40C66FF867C}">
                  <a14:compatExt spid="_x0000_s2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64</xdr:row>
          <xdr:rowOff>76200</xdr:rowOff>
        </xdr:from>
        <xdr:to>
          <xdr:col>7</xdr:col>
          <xdr:colOff>838200</xdr:colOff>
          <xdr:row>64</xdr:row>
          <xdr:rowOff>295275</xdr:rowOff>
        </xdr:to>
        <xdr:sp macro="" textlink="">
          <xdr:nvSpPr>
            <xdr:cNvPr id="2054" name="Drop Down 6" hidden="1">
              <a:extLst>
                <a:ext uri="{63B3BB69-23CF-44E3-9099-C40C66FF867C}">
                  <a14:compatExt spid="_x0000_s2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42"/>
  <sheetViews>
    <sheetView tabSelected="1" topLeftCell="A4" workbookViewId="0">
      <selection activeCell="C5" sqref="C5:P42"/>
    </sheetView>
  </sheetViews>
  <sheetFormatPr defaultColWidth="9" defaultRowHeight="15" x14ac:dyDescent="0.25"/>
  <cols>
    <col min="1" max="2" width="9" style="10"/>
    <col min="3" max="3" width="21.140625" style="10" customWidth="1"/>
    <col min="4" max="16384" width="9" style="10"/>
  </cols>
  <sheetData>
    <row r="1" spans="1:16" x14ac:dyDescent="0.25">
      <c r="A1" s="13"/>
      <c r="B1" s="13"/>
      <c r="C1" s="13"/>
      <c r="D1" s="13"/>
      <c r="E1" s="13"/>
    </row>
    <row r="2" spans="1:16" ht="16.5" x14ac:dyDescent="0.35">
      <c r="A2" s="13"/>
      <c r="B2" s="45"/>
      <c r="C2" s="46"/>
      <c r="D2" s="47"/>
      <c r="E2" s="12"/>
      <c r="F2" s="13"/>
      <c r="G2" s="11"/>
      <c r="H2" s="11"/>
      <c r="I2" s="12"/>
      <c r="J2" s="13"/>
      <c r="K2" s="13"/>
      <c r="L2" s="13"/>
      <c r="M2" s="13"/>
      <c r="N2" s="13"/>
      <c r="O2" s="13"/>
      <c r="P2" s="13"/>
    </row>
    <row r="3" spans="1:16" x14ac:dyDescent="0.25">
      <c r="A3" s="13"/>
      <c r="B3" s="13"/>
      <c r="C3" s="13"/>
      <c r="D3" s="13"/>
      <c r="E3" s="13"/>
      <c r="F3" s="13"/>
    </row>
    <row r="5" spans="1:16" x14ac:dyDescent="0.25">
      <c r="C5" s="65" t="s">
        <v>630</v>
      </c>
      <c r="D5" s="66"/>
      <c r="E5" s="66"/>
      <c r="F5" s="66"/>
      <c r="G5" s="66"/>
      <c r="H5" s="66"/>
      <c r="I5" s="66"/>
      <c r="J5" s="66"/>
      <c r="K5" s="66"/>
      <c r="L5" s="66"/>
      <c r="M5" s="66"/>
      <c r="N5" s="66"/>
      <c r="O5" s="66"/>
      <c r="P5" s="66"/>
    </row>
    <row r="6" spans="1:16" x14ac:dyDescent="0.25">
      <c r="C6" s="66"/>
      <c r="D6" s="66"/>
      <c r="E6" s="66"/>
      <c r="F6" s="66"/>
      <c r="G6" s="66"/>
      <c r="H6" s="66"/>
      <c r="I6" s="66"/>
      <c r="J6" s="66"/>
      <c r="K6" s="66"/>
      <c r="L6" s="66"/>
      <c r="M6" s="66"/>
      <c r="N6" s="66"/>
      <c r="O6" s="66"/>
      <c r="P6" s="66"/>
    </row>
    <row r="7" spans="1:16" x14ac:dyDescent="0.25">
      <c r="C7" s="66"/>
      <c r="D7" s="66"/>
      <c r="E7" s="66"/>
      <c r="F7" s="66"/>
      <c r="G7" s="66"/>
      <c r="H7" s="66"/>
      <c r="I7" s="66"/>
      <c r="J7" s="66"/>
      <c r="K7" s="66"/>
      <c r="L7" s="66"/>
      <c r="M7" s="66"/>
      <c r="N7" s="66"/>
      <c r="O7" s="66"/>
      <c r="P7" s="66"/>
    </row>
    <row r="8" spans="1:16" x14ac:dyDescent="0.25">
      <c r="C8" s="66"/>
      <c r="D8" s="66"/>
      <c r="E8" s="66"/>
      <c r="F8" s="66"/>
      <c r="G8" s="66"/>
      <c r="H8" s="66"/>
      <c r="I8" s="66"/>
      <c r="J8" s="66"/>
      <c r="K8" s="66"/>
      <c r="L8" s="66"/>
      <c r="M8" s="66"/>
      <c r="N8" s="66"/>
      <c r="O8" s="66"/>
      <c r="P8" s="66"/>
    </row>
    <row r="9" spans="1:16" x14ac:dyDescent="0.25">
      <c r="C9" s="66"/>
      <c r="D9" s="66"/>
      <c r="E9" s="66"/>
      <c r="F9" s="66"/>
      <c r="G9" s="66"/>
      <c r="H9" s="66"/>
      <c r="I9" s="66"/>
      <c r="J9" s="66"/>
      <c r="K9" s="66"/>
      <c r="L9" s="66"/>
      <c r="M9" s="66"/>
      <c r="N9" s="66"/>
      <c r="O9" s="66"/>
      <c r="P9" s="66"/>
    </row>
    <row r="10" spans="1:16" x14ac:dyDescent="0.25">
      <c r="C10" s="66"/>
      <c r="D10" s="66"/>
      <c r="E10" s="66"/>
      <c r="F10" s="66"/>
      <c r="G10" s="66"/>
      <c r="H10" s="66"/>
      <c r="I10" s="66"/>
      <c r="J10" s="66"/>
      <c r="K10" s="66"/>
      <c r="L10" s="66"/>
      <c r="M10" s="66"/>
      <c r="N10" s="66"/>
      <c r="O10" s="66"/>
      <c r="P10" s="66"/>
    </row>
    <row r="11" spans="1:16" x14ac:dyDescent="0.25">
      <c r="C11" s="66"/>
      <c r="D11" s="66"/>
      <c r="E11" s="66"/>
      <c r="F11" s="66"/>
      <c r="G11" s="66"/>
      <c r="H11" s="66"/>
      <c r="I11" s="66"/>
      <c r="J11" s="66"/>
      <c r="K11" s="66"/>
      <c r="L11" s="66"/>
      <c r="M11" s="66"/>
      <c r="N11" s="66"/>
      <c r="O11" s="66"/>
      <c r="P11" s="66"/>
    </row>
    <row r="12" spans="1:16" x14ac:dyDescent="0.25">
      <c r="C12" s="66"/>
      <c r="D12" s="66"/>
      <c r="E12" s="66"/>
      <c r="F12" s="66"/>
      <c r="G12" s="66"/>
      <c r="H12" s="66"/>
      <c r="I12" s="66"/>
      <c r="J12" s="66"/>
      <c r="K12" s="66"/>
      <c r="L12" s="66"/>
      <c r="M12" s="66"/>
      <c r="N12" s="66"/>
      <c r="O12" s="66"/>
      <c r="P12" s="66"/>
    </row>
    <row r="13" spans="1:16" x14ac:dyDescent="0.25">
      <c r="C13" s="66"/>
      <c r="D13" s="66"/>
      <c r="E13" s="66"/>
      <c r="F13" s="66"/>
      <c r="G13" s="66"/>
      <c r="H13" s="66"/>
      <c r="I13" s="66"/>
      <c r="J13" s="66"/>
      <c r="K13" s="66"/>
      <c r="L13" s="66"/>
      <c r="M13" s="66"/>
      <c r="N13" s="66"/>
      <c r="O13" s="66"/>
      <c r="P13" s="66"/>
    </row>
    <row r="14" spans="1:16" x14ac:dyDescent="0.25">
      <c r="C14" s="66"/>
      <c r="D14" s="66"/>
      <c r="E14" s="66"/>
      <c r="F14" s="66"/>
      <c r="G14" s="66"/>
      <c r="H14" s="66"/>
      <c r="I14" s="66"/>
      <c r="J14" s="66"/>
      <c r="K14" s="66"/>
      <c r="L14" s="66"/>
      <c r="M14" s="66"/>
      <c r="N14" s="66"/>
      <c r="O14" s="66"/>
      <c r="P14" s="66"/>
    </row>
    <row r="15" spans="1:16" x14ac:dyDescent="0.25">
      <c r="C15" s="66"/>
      <c r="D15" s="66"/>
      <c r="E15" s="66"/>
      <c r="F15" s="66"/>
      <c r="G15" s="66"/>
      <c r="H15" s="66"/>
      <c r="I15" s="66"/>
      <c r="J15" s="66"/>
      <c r="K15" s="66"/>
      <c r="L15" s="66"/>
      <c r="M15" s="66"/>
      <c r="N15" s="66"/>
      <c r="O15" s="66"/>
      <c r="P15" s="66"/>
    </row>
    <row r="16" spans="1:16" x14ac:dyDescent="0.25">
      <c r="C16" s="66"/>
      <c r="D16" s="66"/>
      <c r="E16" s="66"/>
      <c r="F16" s="66"/>
      <c r="G16" s="66"/>
      <c r="H16" s="66"/>
      <c r="I16" s="66"/>
      <c r="J16" s="66"/>
      <c r="K16" s="66"/>
      <c r="L16" s="66"/>
      <c r="M16" s="66"/>
      <c r="N16" s="66"/>
      <c r="O16" s="66"/>
      <c r="P16" s="66"/>
    </row>
    <row r="17" spans="3:16" x14ac:dyDescent="0.25">
      <c r="C17" s="66"/>
      <c r="D17" s="66"/>
      <c r="E17" s="66"/>
      <c r="F17" s="66"/>
      <c r="G17" s="66"/>
      <c r="H17" s="66"/>
      <c r="I17" s="66"/>
      <c r="J17" s="66"/>
      <c r="K17" s="66"/>
      <c r="L17" s="66"/>
      <c r="M17" s="66"/>
      <c r="N17" s="66"/>
      <c r="O17" s="66"/>
      <c r="P17" s="66"/>
    </row>
    <row r="18" spans="3:16" x14ac:dyDescent="0.25">
      <c r="C18" s="66"/>
      <c r="D18" s="66"/>
      <c r="E18" s="66"/>
      <c r="F18" s="66"/>
      <c r="G18" s="66"/>
      <c r="H18" s="66"/>
      <c r="I18" s="66"/>
      <c r="J18" s="66"/>
      <c r="K18" s="66"/>
      <c r="L18" s="66"/>
      <c r="M18" s="66"/>
      <c r="N18" s="66"/>
      <c r="O18" s="66"/>
      <c r="P18" s="66"/>
    </row>
    <row r="19" spans="3:16" x14ac:dyDescent="0.25">
      <c r="C19" s="66"/>
      <c r="D19" s="66"/>
      <c r="E19" s="66"/>
      <c r="F19" s="66"/>
      <c r="G19" s="66"/>
      <c r="H19" s="66"/>
      <c r="I19" s="66"/>
      <c r="J19" s="66"/>
      <c r="K19" s="66"/>
      <c r="L19" s="66"/>
      <c r="M19" s="66"/>
      <c r="N19" s="66"/>
      <c r="O19" s="66"/>
      <c r="P19" s="66"/>
    </row>
    <row r="20" spans="3:16" x14ac:dyDescent="0.25">
      <c r="C20" s="66"/>
      <c r="D20" s="66"/>
      <c r="E20" s="66"/>
      <c r="F20" s="66"/>
      <c r="G20" s="66"/>
      <c r="H20" s="66"/>
      <c r="I20" s="66"/>
      <c r="J20" s="66"/>
      <c r="K20" s="66"/>
      <c r="L20" s="66"/>
      <c r="M20" s="66"/>
      <c r="N20" s="66"/>
      <c r="O20" s="66"/>
      <c r="P20" s="66"/>
    </row>
    <row r="21" spans="3:16" x14ac:dyDescent="0.25">
      <c r="C21" s="66"/>
      <c r="D21" s="66"/>
      <c r="E21" s="66"/>
      <c r="F21" s="66"/>
      <c r="G21" s="66"/>
      <c r="H21" s="66"/>
      <c r="I21" s="66"/>
      <c r="J21" s="66"/>
      <c r="K21" s="66"/>
      <c r="L21" s="66"/>
      <c r="M21" s="66"/>
      <c r="N21" s="66"/>
      <c r="O21" s="66"/>
      <c r="P21" s="66"/>
    </row>
    <row r="22" spans="3:16" x14ac:dyDescent="0.25">
      <c r="C22" s="66"/>
      <c r="D22" s="66"/>
      <c r="E22" s="66"/>
      <c r="F22" s="66"/>
      <c r="G22" s="66"/>
      <c r="H22" s="66"/>
      <c r="I22" s="66"/>
      <c r="J22" s="66"/>
      <c r="K22" s="66"/>
      <c r="L22" s="66"/>
      <c r="M22" s="66"/>
      <c r="N22" s="66"/>
      <c r="O22" s="66"/>
      <c r="P22" s="66"/>
    </row>
    <row r="23" spans="3:16" x14ac:dyDescent="0.25">
      <c r="C23" s="66"/>
      <c r="D23" s="66"/>
      <c r="E23" s="66"/>
      <c r="F23" s="66"/>
      <c r="G23" s="66"/>
      <c r="H23" s="66"/>
      <c r="I23" s="66"/>
      <c r="J23" s="66"/>
      <c r="K23" s="66"/>
      <c r="L23" s="66"/>
      <c r="M23" s="66"/>
      <c r="N23" s="66"/>
      <c r="O23" s="66"/>
      <c r="P23" s="66"/>
    </row>
    <row r="24" spans="3:16" x14ac:dyDescent="0.25">
      <c r="C24" s="66"/>
      <c r="D24" s="66"/>
      <c r="E24" s="66"/>
      <c r="F24" s="66"/>
      <c r="G24" s="66"/>
      <c r="H24" s="66"/>
      <c r="I24" s="66"/>
      <c r="J24" s="66"/>
      <c r="K24" s="66"/>
      <c r="L24" s="66"/>
      <c r="M24" s="66"/>
      <c r="N24" s="66"/>
      <c r="O24" s="66"/>
      <c r="P24" s="66"/>
    </row>
    <row r="25" spans="3:16" x14ac:dyDescent="0.25">
      <c r="C25" s="66"/>
      <c r="D25" s="66"/>
      <c r="E25" s="66"/>
      <c r="F25" s="66"/>
      <c r="G25" s="66"/>
      <c r="H25" s="66"/>
      <c r="I25" s="66"/>
      <c r="J25" s="66"/>
      <c r="K25" s="66"/>
      <c r="L25" s="66"/>
      <c r="M25" s="66"/>
      <c r="N25" s="66"/>
      <c r="O25" s="66"/>
      <c r="P25" s="66"/>
    </row>
    <row r="26" spans="3:16" x14ac:dyDescent="0.25">
      <c r="C26" s="66"/>
      <c r="D26" s="66"/>
      <c r="E26" s="66"/>
      <c r="F26" s="66"/>
      <c r="G26" s="66"/>
      <c r="H26" s="66"/>
      <c r="I26" s="66"/>
      <c r="J26" s="66"/>
      <c r="K26" s="66"/>
      <c r="L26" s="66"/>
      <c r="M26" s="66"/>
      <c r="N26" s="66"/>
      <c r="O26" s="66"/>
      <c r="P26" s="66"/>
    </row>
    <row r="27" spans="3:16" x14ac:dyDescent="0.25">
      <c r="C27" s="66"/>
      <c r="D27" s="66"/>
      <c r="E27" s="66"/>
      <c r="F27" s="66"/>
      <c r="G27" s="66"/>
      <c r="H27" s="66"/>
      <c r="I27" s="66"/>
      <c r="J27" s="66"/>
      <c r="K27" s="66"/>
      <c r="L27" s="66"/>
      <c r="M27" s="66"/>
      <c r="N27" s="66"/>
      <c r="O27" s="66"/>
      <c r="P27" s="66"/>
    </row>
    <row r="28" spans="3:16" x14ac:dyDescent="0.25">
      <c r="C28" s="66"/>
      <c r="D28" s="66"/>
      <c r="E28" s="66"/>
      <c r="F28" s="66"/>
      <c r="G28" s="66"/>
      <c r="H28" s="66"/>
      <c r="I28" s="66"/>
      <c r="J28" s="66"/>
      <c r="K28" s="66"/>
      <c r="L28" s="66"/>
      <c r="M28" s="66"/>
      <c r="N28" s="66"/>
      <c r="O28" s="66"/>
      <c r="P28" s="66"/>
    </row>
    <row r="29" spans="3:16" x14ac:dyDescent="0.25">
      <c r="C29" s="66"/>
      <c r="D29" s="66"/>
      <c r="E29" s="66"/>
      <c r="F29" s="66"/>
      <c r="G29" s="66"/>
      <c r="H29" s="66"/>
      <c r="I29" s="66"/>
      <c r="J29" s="66"/>
      <c r="K29" s="66"/>
      <c r="L29" s="66"/>
      <c r="M29" s="66"/>
      <c r="N29" s="66"/>
      <c r="O29" s="66"/>
      <c r="P29" s="66"/>
    </row>
    <row r="30" spans="3:16" x14ac:dyDescent="0.25">
      <c r="C30" s="66"/>
      <c r="D30" s="66"/>
      <c r="E30" s="66"/>
      <c r="F30" s="66"/>
      <c r="G30" s="66"/>
      <c r="H30" s="66"/>
      <c r="I30" s="66"/>
      <c r="J30" s="66"/>
      <c r="K30" s="66"/>
      <c r="L30" s="66"/>
      <c r="M30" s="66"/>
      <c r="N30" s="66"/>
      <c r="O30" s="66"/>
      <c r="P30" s="66"/>
    </row>
    <row r="31" spans="3:16" x14ac:dyDescent="0.25">
      <c r="C31" s="66"/>
      <c r="D31" s="66"/>
      <c r="E31" s="66"/>
      <c r="F31" s="66"/>
      <c r="G31" s="66"/>
      <c r="H31" s="66"/>
      <c r="I31" s="66"/>
      <c r="J31" s="66"/>
      <c r="K31" s="66"/>
      <c r="L31" s="66"/>
      <c r="M31" s="66"/>
      <c r="N31" s="66"/>
      <c r="O31" s="66"/>
      <c r="P31" s="66"/>
    </row>
    <row r="32" spans="3:16" x14ac:dyDescent="0.25">
      <c r="C32" s="66"/>
      <c r="D32" s="66"/>
      <c r="E32" s="66"/>
      <c r="F32" s="66"/>
      <c r="G32" s="66"/>
      <c r="H32" s="66"/>
      <c r="I32" s="66"/>
      <c r="J32" s="66"/>
      <c r="K32" s="66"/>
      <c r="L32" s="66"/>
      <c r="M32" s="66"/>
      <c r="N32" s="66"/>
      <c r="O32" s="66"/>
      <c r="P32" s="66"/>
    </row>
    <row r="33" spans="3:16" x14ac:dyDescent="0.25">
      <c r="C33" s="66"/>
      <c r="D33" s="66"/>
      <c r="E33" s="66"/>
      <c r="F33" s="66"/>
      <c r="G33" s="66"/>
      <c r="H33" s="66"/>
      <c r="I33" s="66"/>
      <c r="J33" s="66"/>
      <c r="K33" s="66"/>
      <c r="L33" s="66"/>
      <c r="M33" s="66"/>
      <c r="N33" s="66"/>
      <c r="O33" s="66"/>
      <c r="P33" s="66"/>
    </row>
    <row r="34" spans="3:16" x14ac:dyDescent="0.25">
      <c r="C34" s="66"/>
      <c r="D34" s="66"/>
      <c r="E34" s="66"/>
      <c r="F34" s="66"/>
      <c r="G34" s="66"/>
      <c r="H34" s="66"/>
      <c r="I34" s="66"/>
      <c r="J34" s="66"/>
      <c r="K34" s="66"/>
      <c r="L34" s="66"/>
      <c r="M34" s="66"/>
      <c r="N34" s="66"/>
      <c r="O34" s="66"/>
      <c r="P34" s="66"/>
    </row>
    <row r="35" spans="3:16" x14ac:dyDescent="0.25">
      <c r="C35" s="66"/>
      <c r="D35" s="66"/>
      <c r="E35" s="66"/>
      <c r="F35" s="66"/>
      <c r="G35" s="66"/>
      <c r="H35" s="66"/>
      <c r="I35" s="66"/>
      <c r="J35" s="66"/>
      <c r="K35" s="66"/>
      <c r="L35" s="66"/>
      <c r="M35" s="66"/>
      <c r="N35" s="66"/>
      <c r="O35" s="66"/>
      <c r="P35" s="66"/>
    </row>
    <row r="36" spans="3:16" x14ac:dyDescent="0.25">
      <c r="C36" s="66"/>
      <c r="D36" s="66"/>
      <c r="E36" s="66"/>
      <c r="F36" s="66"/>
      <c r="G36" s="66"/>
      <c r="H36" s="66"/>
      <c r="I36" s="66"/>
      <c r="J36" s="66"/>
      <c r="K36" s="66"/>
      <c r="L36" s="66"/>
      <c r="M36" s="66"/>
      <c r="N36" s="66"/>
      <c r="O36" s="66"/>
      <c r="P36" s="66"/>
    </row>
    <row r="37" spans="3:16" x14ac:dyDescent="0.25">
      <c r="C37" s="66"/>
      <c r="D37" s="66"/>
      <c r="E37" s="66"/>
      <c r="F37" s="66"/>
      <c r="G37" s="66"/>
      <c r="H37" s="66"/>
      <c r="I37" s="66"/>
      <c r="J37" s="66"/>
      <c r="K37" s="66"/>
      <c r="L37" s="66"/>
      <c r="M37" s="66"/>
      <c r="N37" s="66"/>
      <c r="O37" s="66"/>
      <c r="P37" s="66"/>
    </row>
    <row r="38" spans="3:16" x14ac:dyDescent="0.25">
      <c r="C38" s="66"/>
      <c r="D38" s="66"/>
      <c r="E38" s="66"/>
      <c r="F38" s="66"/>
      <c r="G38" s="66"/>
      <c r="H38" s="66"/>
      <c r="I38" s="66"/>
      <c r="J38" s="66"/>
      <c r="K38" s="66"/>
      <c r="L38" s="66"/>
      <c r="M38" s="66"/>
      <c r="N38" s="66"/>
      <c r="O38" s="66"/>
      <c r="P38" s="66"/>
    </row>
    <row r="39" spans="3:16" x14ac:dyDescent="0.25">
      <c r="C39" s="66"/>
      <c r="D39" s="66"/>
      <c r="E39" s="66"/>
      <c r="F39" s="66"/>
      <c r="G39" s="66"/>
      <c r="H39" s="66"/>
      <c r="I39" s="66"/>
      <c r="J39" s="66"/>
      <c r="K39" s="66"/>
      <c r="L39" s="66"/>
      <c r="M39" s="66"/>
      <c r="N39" s="66"/>
      <c r="O39" s="66"/>
      <c r="P39" s="66"/>
    </row>
    <row r="40" spans="3:16" x14ac:dyDescent="0.25">
      <c r="C40" s="66"/>
      <c r="D40" s="66"/>
      <c r="E40" s="66"/>
      <c r="F40" s="66"/>
      <c r="G40" s="66"/>
      <c r="H40" s="66"/>
      <c r="I40" s="66"/>
      <c r="J40" s="66"/>
      <c r="K40" s="66"/>
      <c r="L40" s="66"/>
      <c r="M40" s="66"/>
      <c r="N40" s="66"/>
      <c r="O40" s="66"/>
      <c r="P40" s="66"/>
    </row>
    <row r="41" spans="3:16" x14ac:dyDescent="0.25">
      <c r="C41" s="66"/>
      <c r="D41" s="66"/>
      <c r="E41" s="66"/>
      <c r="F41" s="66"/>
      <c r="G41" s="66"/>
      <c r="H41" s="66"/>
      <c r="I41" s="66"/>
      <c r="J41" s="66"/>
      <c r="K41" s="66"/>
      <c r="L41" s="66"/>
      <c r="M41" s="66"/>
      <c r="N41" s="66"/>
      <c r="O41" s="66"/>
      <c r="P41" s="66"/>
    </row>
    <row r="42" spans="3:16" x14ac:dyDescent="0.25">
      <c r="C42" s="66"/>
      <c r="D42" s="66"/>
      <c r="E42" s="66"/>
      <c r="F42" s="66"/>
      <c r="G42" s="66"/>
      <c r="H42" s="66"/>
      <c r="I42" s="66"/>
      <c r="J42" s="66"/>
      <c r="K42" s="66"/>
      <c r="L42" s="66"/>
      <c r="M42" s="66"/>
      <c r="N42" s="66"/>
      <c r="O42" s="66"/>
      <c r="P42" s="66"/>
    </row>
  </sheetData>
  <mergeCells count="1">
    <mergeCell ref="C5:P4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1:GH78"/>
  <sheetViews>
    <sheetView zoomScaleNormal="100" workbookViewId="0">
      <pane ySplit="2" topLeftCell="A3" activePane="bottomLeft" state="frozen"/>
      <selection pane="bottomLeft" activeCell="F3" sqref="F3"/>
    </sheetView>
  </sheetViews>
  <sheetFormatPr defaultRowHeight="15" x14ac:dyDescent="0.25"/>
  <cols>
    <col min="2" max="2" width="12.7109375" customWidth="1"/>
    <col min="3" max="3" width="38" customWidth="1"/>
    <col min="4" max="4" width="27" customWidth="1"/>
    <col min="5" max="5" width="24.140625" customWidth="1"/>
    <col min="6" max="6" width="23" customWidth="1"/>
    <col min="7" max="7" width="2.5703125" hidden="1" customWidth="1"/>
    <col min="8" max="8" width="17.28515625" style="62" customWidth="1"/>
    <col min="9" max="9" width="14.28515625" customWidth="1"/>
    <col min="11" max="11" width="33.140625" hidden="1" customWidth="1"/>
    <col min="12" max="12" width="14.7109375" customWidth="1"/>
    <col min="13" max="13" width="29.7109375" customWidth="1"/>
    <col min="14" max="14" width="30.140625" customWidth="1"/>
    <col min="15" max="15" width="28.7109375" customWidth="1"/>
    <col min="16" max="16" width="30" customWidth="1"/>
  </cols>
  <sheetData>
    <row r="1" spans="2:190" ht="15.75" thickBot="1" x14ac:dyDescent="0.3"/>
    <row r="2" spans="2:190" ht="17.25" thickBot="1" x14ac:dyDescent="0.4">
      <c r="B2" s="38" t="s">
        <v>198</v>
      </c>
      <c r="C2" s="39" t="s">
        <v>131</v>
      </c>
      <c r="D2" s="48" t="s">
        <v>535</v>
      </c>
      <c r="E2" s="40" t="s">
        <v>534</v>
      </c>
      <c r="F2" s="5" t="s">
        <v>536</v>
      </c>
      <c r="G2" s="41"/>
      <c r="H2" s="1"/>
      <c r="I2" s="42" t="s">
        <v>533</v>
      </c>
      <c r="J2" s="2"/>
      <c r="K2" s="2"/>
      <c r="L2" s="2"/>
      <c r="M2" s="2"/>
      <c r="N2" s="2"/>
      <c r="O2" s="2"/>
      <c r="P2" s="2"/>
      <c r="Q2" s="2"/>
    </row>
    <row r="3" spans="2:190" ht="17.25" thickBot="1" x14ac:dyDescent="0.4">
      <c r="B3" s="55"/>
      <c r="C3" s="57" t="s">
        <v>541</v>
      </c>
      <c r="D3" s="56"/>
      <c r="E3" s="58" t="s">
        <v>540</v>
      </c>
      <c r="F3" s="61"/>
      <c r="G3" s="41"/>
      <c r="H3" s="1"/>
      <c r="I3" s="59">
        <f>IF(F3="",0,1)</f>
        <v>0</v>
      </c>
      <c r="J3" s="2"/>
      <c r="K3" s="2" t="str">
        <f>IF(F3="","",F3)</f>
        <v/>
      </c>
      <c r="L3" s="2"/>
      <c r="M3" s="2"/>
      <c r="N3" s="2"/>
      <c r="O3" s="2"/>
      <c r="P3" s="2"/>
      <c r="Q3" s="2"/>
    </row>
    <row r="4" spans="2:190" ht="27" customHeight="1" thickBot="1" x14ac:dyDescent="0.3">
      <c r="B4" s="15" t="s">
        <v>199</v>
      </c>
      <c r="C4" s="16" t="s">
        <v>30</v>
      </c>
      <c r="D4" s="17" t="s">
        <v>205</v>
      </c>
      <c r="E4" s="18" t="s">
        <v>137</v>
      </c>
      <c r="F4" s="7" t="str">
        <f ca="1">OFFSET('Input Values'!D2,'Data Entry Form'!G4,0)</f>
        <v>None Selected</v>
      </c>
      <c r="G4" s="49">
        <v>1</v>
      </c>
      <c r="H4" s="63"/>
      <c r="I4" s="43">
        <f ca="1">IF(OR(K4="",K4="None Selected"),0,1)</f>
        <v>0</v>
      </c>
      <c r="J4" s="2"/>
      <c r="K4" s="2" t="str">
        <f ca="1">OFFSET('Input Values'!D2,'Data Entry Form'!G4,0)</f>
        <v>None Selected</v>
      </c>
      <c r="L4" s="2"/>
      <c r="M4" s="2"/>
      <c r="N4" s="2"/>
      <c r="O4" s="2"/>
      <c r="P4" s="2"/>
      <c r="Q4" s="2"/>
      <c r="GH4">
        <v>11</v>
      </c>
    </row>
    <row r="5" spans="2:190" ht="27" customHeight="1" thickBot="1" x14ac:dyDescent="0.3">
      <c r="B5" s="19" t="s">
        <v>199</v>
      </c>
      <c r="C5" s="20" t="s">
        <v>31</v>
      </c>
      <c r="D5" s="21" t="s">
        <v>205</v>
      </c>
      <c r="E5" s="22" t="s">
        <v>139</v>
      </c>
      <c r="F5" s="7" t="str">
        <f ca="1">OFFSET('Input Values'!F2,'Data Entry Form'!G5,0)</f>
        <v>None Selected</v>
      </c>
      <c r="G5" s="49">
        <v>1</v>
      </c>
      <c r="H5" s="63"/>
      <c r="I5" s="43">
        <f ca="1">IF(OR(K5="",K5="None Selected"),0,1)</f>
        <v>0</v>
      </c>
      <c r="J5" s="2"/>
      <c r="K5" s="2" t="str">
        <f ca="1">OFFSET('Input Values'!F2,'Data Entry Form'!G5,0)</f>
        <v>None Selected</v>
      </c>
      <c r="L5" s="2"/>
      <c r="M5" s="2"/>
      <c r="N5" s="2"/>
      <c r="O5" s="2"/>
      <c r="P5" s="2"/>
      <c r="Q5" s="2"/>
    </row>
    <row r="6" spans="2:190" ht="20.100000000000001" customHeight="1" thickBot="1" x14ac:dyDescent="0.3">
      <c r="B6" s="19" t="s">
        <v>199</v>
      </c>
      <c r="C6" s="20" t="s">
        <v>32</v>
      </c>
      <c r="D6" s="21" t="s">
        <v>406</v>
      </c>
      <c r="E6" s="22" t="s">
        <v>138</v>
      </c>
      <c r="F6" s="8"/>
      <c r="G6" s="41"/>
      <c r="H6" s="1"/>
      <c r="I6" s="43">
        <f>IF(OR(AND(F6&gt;='Input Values'!O3,F6&lt;='Input Values'!O4),F6=""),1,0)</f>
        <v>1</v>
      </c>
      <c r="J6" s="2"/>
      <c r="K6" s="2" t="str">
        <f>IF(F6="","",F6)</f>
        <v/>
      </c>
      <c r="L6" s="2"/>
      <c r="M6" s="2"/>
      <c r="N6" s="2"/>
      <c r="O6" s="2"/>
      <c r="P6" s="2"/>
      <c r="Q6" s="2"/>
    </row>
    <row r="7" spans="2:190" ht="27" customHeight="1" thickBot="1" x14ac:dyDescent="0.3">
      <c r="B7" s="19" t="s">
        <v>199</v>
      </c>
      <c r="C7" s="20" t="s">
        <v>33</v>
      </c>
      <c r="D7" s="21" t="s">
        <v>205</v>
      </c>
      <c r="E7" s="23" t="s">
        <v>197</v>
      </c>
      <c r="F7" s="9"/>
      <c r="G7" s="49">
        <v>1</v>
      </c>
      <c r="H7" s="63"/>
      <c r="I7" s="43">
        <f ca="1">IF(OR(K7="",K7="None Selected"),0,1)</f>
        <v>0</v>
      </c>
      <c r="J7" s="2"/>
      <c r="K7" s="2" t="str">
        <f ca="1">OFFSET('Input Values'!H2,'Data Entry Form'!G7,0)</f>
        <v>None Selected</v>
      </c>
      <c r="L7" s="4"/>
      <c r="M7" s="4"/>
      <c r="N7" s="2"/>
      <c r="O7" s="2"/>
      <c r="P7" s="2"/>
      <c r="Q7" s="2"/>
    </row>
    <row r="8" spans="2:190" ht="90.75" customHeight="1" x14ac:dyDescent="0.25">
      <c r="B8" s="19" t="s">
        <v>199</v>
      </c>
      <c r="C8" s="24" t="s">
        <v>34</v>
      </c>
      <c r="D8" s="24" t="s">
        <v>133</v>
      </c>
      <c r="E8" s="22" t="s">
        <v>142</v>
      </c>
      <c r="F8" s="9"/>
      <c r="G8" s="41"/>
      <c r="H8" s="1"/>
      <c r="I8" s="43">
        <f>IF(OR(AND(F8&lt;=6,F8&gt;=1),F8=""),1,0)</f>
        <v>1</v>
      </c>
      <c r="J8" s="2"/>
      <c r="K8" s="2" t="str">
        <f t="shared" ref="K8:K64" si="0">IF(F8="","",F8)</f>
        <v/>
      </c>
      <c r="L8" s="2"/>
      <c r="M8" s="2"/>
      <c r="N8" s="2"/>
      <c r="O8" s="2"/>
      <c r="P8" s="2"/>
      <c r="Q8" s="2"/>
    </row>
    <row r="9" spans="2:190" ht="15" customHeight="1" x14ac:dyDescent="0.25">
      <c r="B9" s="19" t="s">
        <v>199</v>
      </c>
      <c r="C9" s="22" t="s">
        <v>35</v>
      </c>
      <c r="D9" s="22" t="s">
        <v>204</v>
      </c>
      <c r="E9" s="22" t="s">
        <v>143</v>
      </c>
      <c r="F9" s="9"/>
      <c r="G9" s="43"/>
      <c r="H9" s="53"/>
      <c r="I9" s="43"/>
      <c r="J9" s="2"/>
      <c r="K9" s="2" t="str">
        <f t="shared" si="0"/>
        <v/>
      </c>
      <c r="L9" s="2"/>
      <c r="M9" s="51"/>
      <c r="N9" s="2"/>
      <c r="O9" s="2"/>
      <c r="P9" s="2"/>
      <c r="Q9" s="2"/>
    </row>
    <row r="10" spans="2:190" ht="15" customHeight="1" thickBot="1" x14ac:dyDescent="0.3">
      <c r="B10" s="19" t="s">
        <v>199</v>
      </c>
      <c r="C10" s="20" t="s">
        <v>36</v>
      </c>
      <c r="D10" s="20" t="s">
        <v>37</v>
      </c>
      <c r="E10" s="22" t="s">
        <v>195</v>
      </c>
      <c r="F10" s="9"/>
      <c r="G10" s="43"/>
      <c r="H10" s="53"/>
      <c r="I10" s="43">
        <f>IF(OR(F10=1,F10=2,ISBLANK(F10)),1,0)</f>
        <v>1</v>
      </c>
      <c r="J10" s="2"/>
      <c r="K10" s="2" t="str">
        <f t="shared" si="0"/>
        <v/>
      </c>
      <c r="L10" s="2"/>
      <c r="M10" s="2"/>
      <c r="N10" s="2"/>
      <c r="O10" s="53"/>
      <c r="P10" s="53"/>
    </row>
    <row r="11" spans="2:190" ht="15" customHeight="1" thickBot="1" x14ac:dyDescent="0.3">
      <c r="B11" s="19" t="s">
        <v>199</v>
      </c>
      <c r="C11" s="20" t="s">
        <v>38</v>
      </c>
      <c r="D11" s="21"/>
      <c r="E11" s="22" t="s">
        <v>140</v>
      </c>
      <c r="F11" s="52"/>
      <c r="G11" s="43"/>
      <c r="H11" s="53"/>
      <c r="I11" s="43">
        <f>IF(F11="",1,    IF(LEFT(RIGHT(F11,3),1)&lt;&gt;":",0,         IF( OR( LEN(F11)&lt;4,  LEN(F11)&gt;5 ),0,    IF(  ISERROR( VALUE(RIGHT(F11,2)) ),0,    IF(  ISERROR(VALUE(LEFT(F11,FIND(":",F11)-1))),0,                        IF( VALUE(RIGHT(F11,2)) &gt;60,0,1)                   )                           ) ) ))</f>
        <v>1</v>
      </c>
      <c r="J11" s="2"/>
      <c r="K11" s="2" t="str">
        <f t="shared" si="0"/>
        <v/>
      </c>
      <c r="L11" s="2"/>
      <c r="M11" s="2"/>
      <c r="N11" s="2"/>
      <c r="O11" s="2"/>
    </row>
    <row r="12" spans="2:190" ht="15" customHeight="1" thickBot="1" x14ac:dyDescent="0.3">
      <c r="B12" s="19" t="s">
        <v>199</v>
      </c>
      <c r="C12" s="20" t="s">
        <v>39</v>
      </c>
      <c r="D12" s="21"/>
      <c r="E12" s="22" t="s">
        <v>141</v>
      </c>
      <c r="F12" s="54"/>
      <c r="G12" s="43"/>
      <c r="H12" s="53"/>
      <c r="I12" s="43">
        <f>IF(OR(F12="am",F12="pm",F12=""),1,0)</f>
        <v>1</v>
      </c>
      <c r="J12" s="2"/>
      <c r="K12" s="2" t="str">
        <f t="shared" si="0"/>
        <v/>
      </c>
      <c r="L12" s="2"/>
      <c r="M12" s="2"/>
      <c r="N12" s="2"/>
      <c r="O12" s="2"/>
      <c r="P12" s="2"/>
      <c r="Q12" s="2"/>
    </row>
    <row r="13" spans="2:190" ht="15" customHeight="1" thickBot="1" x14ac:dyDescent="0.3">
      <c r="B13" s="19" t="s">
        <v>199</v>
      </c>
      <c r="C13" s="20" t="s">
        <v>40</v>
      </c>
      <c r="D13" s="20" t="s">
        <v>41</v>
      </c>
      <c r="E13" s="22" t="s">
        <v>144</v>
      </c>
      <c r="F13" s="9"/>
      <c r="G13" s="41"/>
      <c r="H13" s="1"/>
      <c r="I13" s="43">
        <f>IF(OR(F13=0,F13=1,F13=""),1,0)</f>
        <v>1</v>
      </c>
      <c r="J13" s="2"/>
      <c r="K13" s="2" t="str">
        <f t="shared" si="0"/>
        <v/>
      </c>
      <c r="L13" s="2"/>
      <c r="M13" s="2"/>
      <c r="N13" s="2"/>
      <c r="O13" s="2"/>
      <c r="P13" s="2"/>
      <c r="Q13" s="2"/>
    </row>
    <row r="14" spans="2:190" ht="15" customHeight="1" thickBot="1" x14ac:dyDescent="0.3">
      <c r="B14" s="19" t="s">
        <v>199</v>
      </c>
      <c r="C14" s="20" t="s">
        <v>42</v>
      </c>
      <c r="D14" s="20" t="s">
        <v>41</v>
      </c>
      <c r="E14" s="22" t="s">
        <v>145</v>
      </c>
      <c r="F14" s="9"/>
      <c r="G14" s="41"/>
      <c r="H14" s="1"/>
      <c r="I14" s="43">
        <f>IF(OR(F14=0,F14=1,F14=""),1,0)</f>
        <v>1</v>
      </c>
      <c r="J14" s="2"/>
      <c r="K14" s="2" t="str">
        <f t="shared" si="0"/>
        <v/>
      </c>
      <c r="L14" s="2"/>
      <c r="M14" s="2"/>
      <c r="N14" s="2"/>
      <c r="O14" s="2"/>
      <c r="P14" s="2"/>
      <c r="Q14" s="2"/>
    </row>
    <row r="15" spans="2:190" ht="15" customHeight="1" thickBot="1" x14ac:dyDescent="0.3">
      <c r="B15" s="19" t="s">
        <v>199</v>
      </c>
      <c r="C15" s="20" t="s">
        <v>43</v>
      </c>
      <c r="D15" s="20" t="s">
        <v>41</v>
      </c>
      <c r="E15" s="22" t="s">
        <v>146</v>
      </c>
      <c r="F15" s="9"/>
      <c r="G15" s="41"/>
      <c r="H15" s="1"/>
      <c r="I15" s="43">
        <f t="shared" ref="I15:I17" si="1">IF(OR(F15=0,F15=1,F15=""),1,0)</f>
        <v>1</v>
      </c>
      <c r="J15" s="2"/>
      <c r="K15" s="2" t="str">
        <f t="shared" si="0"/>
        <v/>
      </c>
      <c r="L15" s="2"/>
      <c r="M15" s="2"/>
      <c r="N15" s="2"/>
      <c r="O15" s="2"/>
      <c r="P15" s="2"/>
      <c r="Q15" s="2"/>
    </row>
    <row r="16" spans="2:190" ht="15" customHeight="1" thickBot="1" x14ac:dyDescent="0.3">
      <c r="B16" s="19" t="s">
        <v>199</v>
      </c>
      <c r="C16" s="20" t="s">
        <v>44</v>
      </c>
      <c r="D16" s="20" t="s">
        <v>41</v>
      </c>
      <c r="E16" s="22" t="s">
        <v>147</v>
      </c>
      <c r="F16" s="9"/>
      <c r="G16" s="41"/>
      <c r="H16" s="1"/>
      <c r="I16" s="43">
        <f t="shared" si="1"/>
        <v>1</v>
      </c>
      <c r="J16" s="2"/>
      <c r="K16" s="2" t="str">
        <f t="shared" si="0"/>
        <v/>
      </c>
      <c r="L16" s="2"/>
      <c r="N16" s="2"/>
      <c r="O16" s="2"/>
      <c r="P16" s="2"/>
      <c r="Q16" s="2"/>
    </row>
    <row r="17" spans="2:17" ht="15" customHeight="1" thickBot="1" x14ac:dyDescent="0.3">
      <c r="B17" s="19" t="s">
        <v>199</v>
      </c>
      <c r="C17" s="20" t="s">
        <v>45</v>
      </c>
      <c r="D17" s="20" t="s">
        <v>41</v>
      </c>
      <c r="E17" s="22" t="s">
        <v>148</v>
      </c>
      <c r="F17" s="9"/>
      <c r="G17" s="41"/>
      <c r="H17" s="1"/>
      <c r="I17" s="43">
        <f t="shared" si="1"/>
        <v>1</v>
      </c>
      <c r="J17" s="2"/>
      <c r="K17" s="2" t="str">
        <f t="shared" si="0"/>
        <v/>
      </c>
      <c r="L17" s="2"/>
      <c r="M17" s="2"/>
      <c r="N17" s="2"/>
      <c r="O17" s="2"/>
      <c r="P17" s="2"/>
      <c r="Q17" s="2"/>
    </row>
    <row r="18" spans="2:17" ht="15" customHeight="1" thickBot="1" x14ac:dyDescent="0.3">
      <c r="B18" s="19" t="s">
        <v>199</v>
      </c>
      <c r="C18" s="20" t="s">
        <v>46</v>
      </c>
      <c r="D18" s="21"/>
      <c r="E18" s="22" t="s">
        <v>149</v>
      </c>
      <c r="F18" s="9"/>
      <c r="G18" s="43"/>
      <c r="H18" s="53"/>
      <c r="I18" s="43"/>
      <c r="J18" s="2"/>
      <c r="K18" s="2" t="str">
        <f t="shared" si="0"/>
        <v/>
      </c>
      <c r="L18" s="2"/>
      <c r="M18" s="2"/>
      <c r="N18" s="2"/>
      <c r="O18" s="2"/>
      <c r="P18" s="2"/>
      <c r="Q18" s="2"/>
    </row>
    <row r="19" spans="2:17" ht="74.25" customHeight="1" thickBot="1" x14ac:dyDescent="0.3">
      <c r="B19" s="19" t="s">
        <v>199</v>
      </c>
      <c r="C19" s="20" t="s">
        <v>47</v>
      </c>
      <c r="D19" s="21" t="s">
        <v>132</v>
      </c>
      <c r="E19" s="20" t="s">
        <v>196</v>
      </c>
      <c r="F19" s="9"/>
      <c r="G19" s="43"/>
      <c r="H19" s="53"/>
      <c r="I19" s="43">
        <f>IF(OR(F19=1,F19=2,F19=3,F19=4,F19=5,F19=""),1,0)</f>
        <v>1</v>
      </c>
      <c r="J19" s="2"/>
      <c r="K19" s="2" t="str">
        <f t="shared" si="0"/>
        <v/>
      </c>
      <c r="L19" s="2"/>
      <c r="M19" s="2"/>
      <c r="N19" s="2"/>
      <c r="O19" s="2"/>
      <c r="P19" s="2"/>
      <c r="Q19" s="2"/>
    </row>
    <row r="20" spans="2:17" ht="24" customHeight="1" thickBot="1" x14ac:dyDescent="0.3">
      <c r="B20" s="25" t="s">
        <v>199</v>
      </c>
      <c r="C20" s="26" t="s">
        <v>48</v>
      </c>
      <c r="D20" s="26" t="s">
        <v>204</v>
      </c>
      <c r="E20" s="27" t="s">
        <v>200</v>
      </c>
      <c r="F20" s="6"/>
      <c r="G20" s="43"/>
      <c r="H20" s="53"/>
      <c r="I20" s="43"/>
      <c r="J20" s="2"/>
      <c r="K20" s="2" t="str">
        <f t="shared" si="0"/>
        <v/>
      </c>
      <c r="L20" s="2"/>
      <c r="M20" s="2"/>
      <c r="N20" s="2"/>
      <c r="O20" s="2"/>
      <c r="P20" s="2"/>
      <c r="Q20" s="2"/>
    </row>
    <row r="21" spans="2:17" ht="15" customHeight="1" thickBot="1" x14ac:dyDescent="0.3">
      <c r="B21" s="28" t="s">
        <v>49</v>
      </c>
      <c r="C21" s="29" t="s">
        <v>50</v>
      </c>
      <c r="D21" s="16" t="s">
        <v>51</v>
      </c>
      <c r="E21" s="30" t="s">
        <v>150</v>
      </c>
      <c r="F21" s="9"/>
      <c r="G21" s="41"/>
      <c r="H21" s="1"/>
      <c r="I21" s="43">
        <f>IF(OR(F21=0,F21=1,F21=""),1,0)</f>
        <v>1</v>
      </c>
      <c r="J21" s="2"/>
      <c r="K21" s="2" t="str">
        <f t="shared" si="0"/>
        <v/>
      </c>
      <c r="L21" s="2"/>
      <c r="M21" s="2"/>
      <c r="N21" s="2"/>
      <c r="O21" s="2"/>
      <c r="P21" s="2"/>
      <c r="Q21" s="2"/>
    </row>
    <row r="22" spans="2:17" ht="15" customHeight="1" thickBot="1" x14ac:dyDescent="0.3">
      <c r="B22" s="28" t="s">
        <v>52</v>
      </c>
      <c r="C22" s="29" t="s">
        <v>53</v>
      </c>
      <c r="D22" s="20" t="s">
        <v>51</v>
      </c>
      <c r="E22" s="31" t="s">
        <v>151</v>
      </c>
      <c r="F22" s="9"/>
      <c r="G22" s="41"/>
      <c r="H22" s="1"/>
      <c r="I22" s="43">
        <f t="shared" ref="I22:I33" si="2">IF(OR(F22=0,F22=1,F22=""),1,0)</f>
        <v>1</v>
      </c>
      <c r="J22" s="2"/>
      <c r="K22" s="2" t="str">
        <f t="shared" si="0"/>
        <v/>
      </c>
      <c r="L22" s="2"/>
      <c r="M22" s="2"/>
      <c r="N22" s="2"/>
      <c r="O22" s="2"/>
      <c r="P22" s="2"/>
      <c r="Q22" s="2"/>
    </row>
    <row r="23" spans="2:17" ht="15" customHeight="1" thickBot="1" x14ac:dyDescent="0.3">
      <c r="B23" s="28" t="s">
        <v>54</v>
      </c>
      <c r="C23" s="29" t="s">
        <v>55</v>
      </c>
      <c r="D23" s="20" t="s">
        <v>51</v>
      </c>
      <c r="E23" s="31" t="s">
        <v>152</v>
      </c>
      <c r="F23" s="9"/>
      <c r="G23" s="41"/>
      <c r="H23" s="1"/>
      <c r="I23" s="43">
        <f t="shared" si="2"/>
        <v>1</v>
      </c>
      <c r="J23" s="2"/>
      <c r="K23" s="2" t="str">
        <f t="shared" si="0"/>
        <v/>
      </c>
      <c r="L23" s="2"/>
      <c r="M23" s="2"/>
      <c r="N23" s="2"/>
      <c r="O23" s="2"/>
      <c r="P23" s="2"/>
      <c r="Q23" s="2"/>
    </row>
    <row r="24" spans="2:17" ht="15" customHeight="1" thickBot="1" x14ac:dyDescent="0.3">
      <c r="B24" s="28" t="s">
        <v>56</v>
      </c>
      <c r="C24" s="29" t="s">
        <v>57</v>
      </c>
      <c r="D24" s="20" t="s">
        <v>51</v>
      </c>
      <c r="E24" s="31" t="s">
        <v>153</v>
      </c>
      <c r="F24" s="9"/>
      <c r="G24" s="41"/>
      <c r="H24" s="1"/>
      <c r="I24" s="43">
        <f t="shared" si="2"/>
        <v>1</v>
      </c>
      <c r="J24" s="2"/>
      <c r="K24" s="2" t="str">
        <f t="shared" si="0"/>
        <v/>
      </c>
      <c r="L24" s="2"/>
      <c r="M24" s="2"/>
      <c r="N24" s="2"/>
      <c r="O24" s="2"/>
      <c r="P24" s="2"/>
      <c r="Q24" s="2"/>
    </row>
    <row r="25" spans="2:17" ht="15" customHeight="1" thickBot="1" x14ac:dyDescent="0.3">
      <c r="B25" s="28" t="s">
        <v>58</v>
      </c>
      <c r="C25" s="29" t="s">
        <v>59</v>
      </c>
      <c r="D25" s="20" t="s">
        <v>51</v>
      </c>
      <c r="E25" s="31" t="s">
        <v>154</v>
      </c>
      <c r="F25" s="9"/>
      <c r="G25" s="41"/>
      <c r="H25" s="1"/>
      <c r="I25" s="43">
        <f t="shared" si="2"/>
        <v>1</v>
      </c>
      <c r="J25" s="2"/>
      <c r="K25" s="2" t="str">
        <f t="shared" si="0"/>
        <v/>
      </c>
      <c r="L25" s="2"/>
      <c r="M25" s="2"/>
      <c r="N25" s="2"/>
      <c r="O25" s="2"/>
      <c r="P25" s="2"/>
      <c r="Q25" s="2"/>
    </row>
    <row r="26" spans="2:17" ht="15" customHeight="1" thickBot="1" x14ac:dyDescent="0.3">
      <c r="B26" s="28" t="s">
        <v>60</v>
      </c>
      <c r="C26" s="29" t="s">
        <v>61</v>
      </c>
      <c r="D26" s="20" t="s">
        <v>51</v>
      </c>
      <c r="E26" s="31" t="s">
        <v>155</v>
      </c>
      <c r="F26" s="9"/>
      <c r="G26" s="41"/>
      <c r="H26" s="1"/>
      <c r="I26" s="43">
        <f t="shared" si="2"/>
        <v>1</v>
      </c>
      <c r="J26" s="2"/>
      <c r="K26" s="2" t="str">
        <f t="shared" si="0"/>
        <v/>
      </c>
      <c r="L26" s="2"/>
      <c r="M26" s="2"/>
      <c r="N26" s="2"/>
      <c r="O26" s="2"/>
      <c r="P26" s="2"/>
      <c r="Q26" s="2"/>
    </row>
    <row r="27" spans="2:17" ht="15" customHeight="1" thickBot="1" x14ac:dyDescent="0.3">
      <c r="B27" s="28" t="s">
        <v>62</v>
      </c>
      <c r="C27" s="29" t="s">
        <v>63</v>
      </c>
      <c r="D27" s="20" t="s">
        <v>51</v>
      </c>
      <c r="E27" s="31" t="s">
        <v>156</v>
      </c>
      <c r="F27" s="9"/>
      <c r="G27" s="41"/>
      <c r="H27" s="1"/>
      <c r="I27" s="43">
        <f t="shared" si="2"/>
        <v>1</v>
      </c>
      <c r="J27" s="2"/>
      <c r="K27" s="2" t="str">
        <f t="shared" si="0"/>
        <v/>
      </c>
      <c r="L27" s="2"/>
      <c r="M27" s="2"/>
      <c r="N27" s="2"/>
      <c r="O27" s="2"/>
      <c r="P27" s="2"/>
      <c r="Q27" s="2"/>
    </row>
    <row r="28" spans="2:17" ht="15" customHeight="1" thickBot="1" x14ac:dyDescent="0.3">
      <c r="B28" s="28" t="s">
        <v>64</v>
      </c>
      <c r="C28" s="29" t="s">
        <v>65</v>
      </c>
      <c r="D28" s="20" t="s">
        <v>51</v>
      </c>
      <c r="E28" s="31" t="s">
        <v>157</v>
      </c>
      <c r="F28" s="9"/>
      <c r="G28" s="41"/>
      <c r="H28" s="1"/>
      <c r="I28" s="43">
        <f t="shared" si="2"/>
        <v>1</v>
      </c>
      <c r="J28" s="2"/>
      <c r="K28" s="2" t="str">
        <f t="shared" si="0"/>
        <v/>
      </c>
      <c r="L28" s="2"/>
      <c r="M28" s="2"/>
      <c r="N28" s="2"/>
      <c r="O28" s="2"/>
      <c r="P28" s="2"/>
      <c r="Q28" s="2"/>
    </row>
    <row r="29" spans="2:17" ht="15" customHeight="1" thickBot="1" x14ac:dyDescent="0.3">
      <c r="B29" s="28" t="s">
        <v>66</v>
      </c>
      <c r="C29" s="29" t="s">
        <v>67</v>
      </c>
      <c r="D29" s="20" t="s">
        <v>51</v>
      </c>
      <c r="E29" s="31" t="s">
        <v>158</v>
      </c>
      <c r="F29" s="9"/>
      <c r="G29" s="41"/>
      <c r="H29" s="1"/>
      <c r="I29" s="43">
        <f t="shared" si="2"/>
        <v>1</v>
      </c>
      <c r="J29" s="2"/>
      <c r="K29" s="2" t="str">
        <f t="shared" si="0"/>
        <v/>
      </c>
      <c r="L29" s="2"/>
      <c r="M29" s="2"/>
      <c r="N29" s="2"/>
      <c r="O29" s="2"/>
      <c r="P29" s="2"/>
      <c r="Q29" s="2"/>
    </row>
    <row r="30" spans="2:17" ht="15" customHeight="1" thickBot="1" x14ac:dyDescent="0.3">
      <c r="B30" s="28" t="s">
        <v>68</v>
      </c>
      <c r="C30" s="29" t="s">
        <v>69</v>
      </c>
      <c r="D30" s="20" t="s">
        <v>51</v>
      </c>
      <c r="E30" s="31" t="s">
        <v>159</v>
      </c>
      <c r="F30" s="9"/>
      <c r="G30" s="41"/>
      <c r="H30" s="1"/>
      <c r="I30" s="43">
        <f t="shared" si="2"/>
        <v>1</v>
      </c>
      <c r="J30" s="2"/>
      <c r="K30" s="2" t="str">
        <f t="shared" si="0"/>
        <v/>
      </c>
      <c r="L30" s="2"/>
      <c r="M30" s="2"/>
      <c r="N30" s="2"/>
      <c r="O30" s="2"/>
      <c r="P30" s="2"/>
      <c r="Q30" s="2"/>
    </row>
    <row r="31" spans="2:17" ht="15" customHeight="1" thickBot="1" x14ac:dyDescent="0.3">
      <c r="B31" s="28" t="s">
        <v>70</v>
      </c>
      <c r="C31" s="29" t="s">
        <v>71</v>
      </c>
      <c r="D31" s="20" t="s">
        <v>51</v>
      </c>
      <c r="E31" s="31" t="s">
        <v>160</v>
      </c>
      <c r="F31" s="9"/>
      <c r="G31" s="41"/>
      <c r="H31" s="1"/>
      <c r="I31" s="43">
        <f t="shared" si="2"/>
        <v>1</v>
      </c>
      <c r="J31" s="2"/>
      <c r="K31" s="2" t="str">
        <f t="shared" si="0"/>
        <v/>
      </c>
      <c r="L31" s="2"/>
      <c r="M31" s="2"/>
      <c r="N31" s="2"/>
      <c r="O31" s="2"/>
      <c r="P31" s="2"/>
      <c r="Q31" s="2"/>
    </row>
    <row r="32" spans="2:17" ht="15" customHeight="1" thickBot="1" x14ac:dyDescent="0.3">
      <c r="B32" s="28" t="s">
        <v>72</v>
      </c>
      <c r="C32" s="29" t="s">
        <v>73</v>
      </c>
      <c r="D32" s="20" t="s">
        <v>51</v>
      </c>
      <c r="E32" s="31" t="s">
        <v>161</v>
      </c>
      <c r="F32" s="9"/>
      <c r="G32" s="41"/>
      <c r="H32" s="1"/>
      <c r="I32" s="43">
        <f t="shared" si="2"/>
        <v>1</v>
      </c>
      <c r="J32" s="2"/>
      <c r="K32" s="2" t="str">
        <f t="shared" si="0"/>
        <v/>
      </c>
      <c r="L32" s="2"/>
      <c r="M32" s="2"/>
      <c r="N32" s="2"/>
      <c r="O32" s="2"/>
      <c r="P32" s="2"/>
      <c r="Q32" s="2"/>
    </row>
    <row r="33" spans="2:17" ht="15" customHeight="1" thickBot="1" x14ac:dyDescent="0.3">
      <c r="B33" s="28" t="s">
        <v>74</v>
      </c>
      <c r="C33" s="29" t="s">
        <v>75</v>
      </c>
      <c r="D33" s="20" t="s">
        <v>51</v>
      </c>
      <c r="E33" s="31" t="s">
        <v>162</v>
      </c>
      <c r="F33" s="9"/>
      <c r="G33" s="41"/>
      <c r="H33" s="1"/>
      <c r="I33" s="43">
        <f t="shared" si="2"/>
        <v>1</v>
      </c>
      <c r="J33" s="2"/>
      <c r="K33" s="2" t="str">
        <f t="shared" si="0"/>
        <v/>
      </c>
      <c r="L33" s="2"/>
      <c r="M33" s="2"/>
      <c r="N33" s="2"/>
      <c r="O33" s="53"/>
      <c r="P33" s="2"/>
      <c r="Q33" s="2"/>
    </row>
    <row r="34" spans="2:17" ht="31.9" customHeight="1" thickBot="1" x14ac:dyDescent="0.3">
      <c r="B34" s="28" t="s">
        <v>74</v>
      </c>
      <c r="C34" s="29" t="s">
        <v>76</v>
      </c>
      <c r="D34" s="20" t="s">
        <v>204</v>
      </c>
      <c r="E34" s="31" t="s">
        <v>163</v>
      </c>
      <c r="F34" s="9"/>
      <c r="G34" s="43"/>
      <c r="H34" s="53"/>
      <c r="I34" s="43"/>
      <c r="J34" s="2"/>
      <c r="K34" s="2" t="str">
        <f t="shared" si="0"/>
        <v/>
      </c>
      <c r="L34" s="2"/>
      <c r="M34" s="2"/>
      <c r="N34" s="2"/>
      <c r="O34" s="2"/>
      <c r="P34" s="2"/>
      <c r="Q34" s="2"/>
    </row>
    <row r="35" spans="2:17" ht="15" customHeight="1" thickBot="1" x14ac:dyDescent="0.3">
      <c r="B35" s="28" t="s">
        <v>77</v>
      </c>
      <c r="C35" s="29" t="s">
        <v>78</v>
      </c>
      <c r="D35" s="21"/>
      <c r="E35" s="31" t="s">
        <v>164</v>
      </c>
      <c r="F35" s="52"/>
      <c r="G35" s="43"/>
      <c r="H35" s="53"/>
      <c r="I35" s="43">
        <f>IF(F35="",1,    IF(LEFT(RIGHT(F35,3),1)&lt;&gt;":",0,         IF( OR( LEN(F35)&lt;4,  LEN(F35)&gt;5 ),0,    IF(  ISERROR( VALUE(RIGHT(F35,2)) ),0,    IF(  ISERROR(VALUE(LEFT(F35,FIND(":",F35)-1))),0,                        IF( VALUE(RIGHT(F35,2)) &gt;60,0,1)                   )                           ) ) ))</f>
        <v>1</v>
      </c>
      <c r="J35" s="2">
        <f>IF(F35="",1,    IF(LEFT(RIGHT(F35,3),1)&lt;&gt;":",0,         IF( OR( LEN(F35)&lt;4,  LEN(F35)&gt;5 ),0,    IF(  ISERROR( VALUE(RIGHT(F35,2)) ),0,    IF(  ISERROR(VALUE(LEFT(F35,FIND(":",F35)-1))),0,1 )                           ) ) ))</f>
        <v>1</v>
      </c>
      <c r="K35" s="2" t="str">
        <f t="shared" si="0"/>
        <v/>
      </c>
      <c r="L35" s="2"/>
      <c r="M35" s="2"/>
      <c r="N35" s="2"/>
      <c r="P35" s="2"/>
      <c r="Q35" s="2"/>
    </row>
    <row r="36" spans="2:17" ht="15" customHeight="1" thickBot="1" x14ac:dyDescent="0.3">
      <c r="B36" s="28" t="s">
        <v>77</v>
      </c>
      <c r="C36" s="29" t="s">
        <v>79</v>
      </c>
      <c r="D36" s="21"/>
      <c r="E36" s="31" t="s">
        <v>165</v>
      </c>
      <c r="F36" s="9"/>
      <c r="G36" s="43"/>
      <c r="H36" s="53"/>
      <c r="I36" s="43">
        <f>IF(OR(F36="am",F36="pm",ISBLANK(F36)),1,0)</f>
        <v>1</v>
      </c>
      <c r="J36" s="2"/>
      <c r="K36" s="2" t="str">
        <f t="shared" si="0"/>
        <v/>
      </c>
      <c r="L36" s="2"/>
      <c r="M36" s="2"/>
      <c r="N36" s="2"/>
      <c r="O36" s="2"/>
      <c r="P36" s="2"/>
      <c r="Q36" s="2"/>
    </row>
    <row r="37" spans="2:17" ht="15" customHeight="1" thickBot="1" x14ac:dyDescent="0.3">
      <c r="B37" s="28" t="s">
        <v>77</v>
      </c>
      <c r="C37" s="29" t="s">
        <v>80</v>
      </c>
      <c r="D37" s="21"/>
      <c r="E37" s="31" t="s">
        <v>166</v>
      </c>
      <c r="F37" s="9"/>
      <c r="G37" s="43"/>
      <c r="H37" s="53"/>
      <c r="I37" s="43"/>
      <c r="J37" s="2"/>
      <c r="K37" s="2" t="str">
        <f t="shared" si="0"/>
        <v/>
      </c>
      <c r="L37" s="2"/>
      <c r="M37" s="2"/>
      <c r="N37" s="2"/>
      <c r="O37" s="2"/>
      <c r="P37" s="2"/>
      <c r="Q37" s="2"/>
    </row>
    <row r="38" spans="2:17" ht="25.9" customHeight="1" thickBot="1" x14ac:dyDescent="0.3">
      <c r="B38" s="28" t="s">
        <v>81</v>
      </c>
      <c r="C38" s="29" t="s">
        <v>82</v>
      </c>
      <c r="D38" s="21"/>
      <c r="E38" s="31" t="s">
        <v>167</v>
      </c>
      <c r="F38" s="9"/>
      <c r="G38" s="43"/>
      <c r="H38" s="53"/>
      <c r="I38" s="43">
        <f>IF(F38="",1,       IF(F38&lt;0,0, 1    ) )</f>
        <v>1</v>
      </c>
      <c r="J38" s="2"/>
      <c r="K38" s="2" t="str">
        <f t="shared" si="0"/>
        <v/>
      </c>
      <c r="L38" s="2"/>
      <c r="M38" s="2"/>
      <c r="N38" s="2"/>
      <c r="O38" s="2"/>
      <c r="P38" s="2"/>
      <c r="Q38" s="2"/>
    </row>
    <row r="39" spans="2:17" ht="24.6" customHeight="1" thickBot="1" x14ac:dyDescent="0.3">
      <c r="B39" s="28" t="s">
        <v>81</v>
      </c>
      <c r="C39" s="29" t="s">
        <v>83</v>
      </c>
      <c r="D39" s="21"/>
      <c r="E39" s="31" t="s">
        <v>168</v>
      </c>
      <c r="F39" s="9"/>
      <c r="G39" s="43"/>
      <c r="H39" s="53"/>
      <c r="I39" s="43">
        <f>IF(F39="",1,       IF(F39&lt;0,0, 1    ) )</f>
        <v>1</v>
      </c>
      <c r="J39" s="2"/>
      <c r="K39" s="2" t="str">
        <f t="shared" si="0"/>
        <v/>
      </c>
      <c r="L39" s="2"/>
      <c r="M39" s="2"/>
      <c r="N39" s="2"/>
      <c r="O39" s="2"/>
      <c r="P39" s="2"/>
      <c r="Q39" s="2"/>
    </row>
    <row r="40" spans="2:17" ht="42.6" customHeight="1" thickBot="1" x14ac:dyDescent="0.3">
      <c r="B40" s="28" t="s">
        <v>81</v>
      </c>
      <c r="C40" s="29" t="s">
        <v>84</v>
      </c>
      <c r="D40" s="21"/>
      <c r="E40" s="31" t="s">
        <v>201</v>
      </c>
      <c r="F40" s="9"/>
      <c r="G40" s="43"/>
      <c r="H40" s="53"/>
      <c r="I40" s="43"/>
      <c r="J40" s="2"/>
      <c r="K40" s="2" t="str">
        <f t="shared" si="0"/>
        <v/>
      </c>
      <c r="L40" s="2"/>
      <c r="M40" s="2"/>
      <c r="N40" s="2"/>
      <c r="O40" s="2"/>
      <c r="P40" s="2"/>
      <c r="Q40" s="2"/>
    </row>
    <row r="41" spans="2:17" ht="28.9" customHeight="1" thickBot="1" x14ac:dyDescent="0.3">
      <c r="B41" s="32" t="s">
        <v>85</v>
      </c>
      <c r="C41" s="29" t="s">
        <v>86</v>
      </c>
      <c r="D41" s="20" t="s">
        <v>87</v>
      </c>
      <c r="E41" s="31" t="s">
        <v>169</v>
      </c>
      <c r="F41" s="9"/>
      <c r="G41" s="41"/>
      <c r="H41" s="1"/>
      <c r="I41" s="43">
        <f>IF(OR(F41=1,F41=2,F41=""),1,0)</f>
        <v>1</v>
      </c>
      <c r="J41" s="2"/>
      <c r="K41" s="2" t="str">
        <f t="shared" si="0"/>
        <v/>
      </c>
      <c r="L41" s="2"/>
      <c r="M41" s="2"/>
      <c r="N41" s="2"/>
      <c r="O41" s="2"/>
      <c r="P41" s="2"/>
      <c r="Q41" s="2"/>
    </row>
    <row r="42" spans="2:17" ht="28.9" customHeight="1" thickBot="1" x14ac:dyDescent="0.3">
      <c r="B42" s="32" t="s">
        <v>88</v>
      </c>
      <c r="C42" s="29" t="s">
        <v>89</v>
      </c>
      <c r="D42" s="21"/>
      <c r="E42" s="31" t="s">
        <v>202</v>
      </c>
      <c r="F42" s="7"/>
      <c r="G42" s="43"/>
      <c r="H42" s="53"/>
      <c r="I42" s="43">
        <f>IF(F42&lt;0,0,   IF(F42&gt;365,0,    IF(F42="",1,0)                      )                 )</f>
        <v>1</v>
      </c>
      <c r="J42" s="2"/>
      <c r="K42" s="2" t="str">
        <f t="shared" si="0"/>
        <v/>
      </c>
      <c r="L42" s="2"/>
      <c r="M42" s="2"/>
      <c r="N42" s="2"/>
      <c r="O42" s="2"/>
      <c r="P42" s="2"/>
      <c r="Q42" s="2"/>
    </row>
    <row r="43" spans="2:17" ht="15" customHeight="1" thickBot="1" x14ac:dyDescent="0.3">
      <c r="B43" s="32" t="s">
        <v>88</v>
      </c>
      <c r="C43" s="29" t="s">
        <v>90</v>
      </c>
      <c r="D43" s="21"/>
      <c r="E43" s="31" t="s">
        <v>171</v>
      </c>
      <c r="F43" s="7"/>
      <c r="G43" s="43"/>
      <c r="H43" s="53"/>
      <c r="I43" s="43">
        <f>IF(F43="",1,       IF(F43&lt;=0,0,     IF(F43&gt;365,0,1)         ) )</f>
        <v>1</v>
      </c>
      <c r="J43" s="2"/>
      <c r="K43" s="2" t="str">
        <f t="shared" si="0"/>
        <v/>
      </c>
      <c r="L43" s="2"/>
      <c r="M43" s="2"/>
      <c r="N43" s="2"/>
      <c r="O43" s="2"/>
      <c r="P43" s="2"/>
      <c r="Q43" s="2"/>
    </row>
    <row r="44" spans="2:17" ht="15" customHeight="1" thickBot="1" x14ac:dyDescent="0.3">
      <c r="B44" s="32" t="s">
        <v>88</v>
      </c>
      <c r="C44" s="29" t="s">
        <v>203</v>
      </c>
      <c r="D44" s="21"/>
      <c r="E44" s="31" t="s">
        <v>170</v>
      </c>
      <c r="F44" s="7"/>
      <c r="G44" s="43"/>
      <c r="H44" s="53"/>
      <c r="I44" s="43">
        <f>IF(F44="",1,       IF(F44&lt;=0,0,     IF(F44&gt;365,0,1)         ) )</f>
        <v>1</v>
      </c>
      <c r="J44" s="2"/>
      <c r="K44" s="2" t="str">
        <f t="shared" si="0"/>
        <v/>
      </c>
      <c r="L44" s="2"/>
      <c r="M44" s="2"/>
      <c r="N44" s="2"/>
      <c r="O44" s="2"/>
      <c r="P44" s="2"/>
      <c r="Q44" s="2"/>
    </row>
    <row r="45" spans="2:17" ht="24" customHeight="1" thickBot="1" x14ac:dyDescent="0.3">
      <c r="B45" s="32" t="s">
        <v>88</v>
      </c>
      <c r="C45" s="29" t="s">
        <v>91</v>
      </c>
      <c r="D45" s="20" t="s">
        <v>204</v>
      </c>
      <c r="E45" s="31" t="s">
        <v>172</v>
      </c>
      <c r="F45" s="9"/>
      <c r="G45" s="43"/>
      <c r="H45" s="53"/>
      <c r="I45" s="43"/>
      <c r="J45" s="2"/>
      <c r="K45" s="2" t="str">
        <f t="shared" si="0"/>
        <v/>
      </c>
      <c r="L45" s="2"/>
      <c r="M45" s="2"/>
      <c r="N45" s="2"/>
      <c r="O45" s="2"/>
      <c r="P45" s="2"/>
      <c r="Q45" s="2"/>
    </row>
    <row r="46" spans="2:17" ht="15" customHeight="1" thickBot="1" x14ac:dyDescent="0.3">
      <c r="B46" s="32" t="s">
        <v>92</v>
      </c>
      <c r="C46" s="29" t="s">
        <v>93</v>
      </c>
      <c r="D46" s="20" t="s">
        <v>87</v>
      </c>
      <c r="E46" s="31" t="s">
        <v>173</v>
      </c>
      <c r="F46" s="9"/>
      <c r="G46" s="41"/>
      <c r="H46" s="1"/>
      <c r="I46" s="43">
        <f>IF(OR(F46=1,F46=2,F46=""),1,0)</f>
        <v>1</v>
      </c>
      <c r="J46" s="2"/>
      <c r="K46" s="2" t="str">
        <f t="shared" si="0"/>
        <v/>
      </c>
      <c r="L46" s="2"/>
      <c r="M46" s="2"/>
      <c r="N46" s="2"/>
      <c r="O46" s="2"/>
      <c r="P46" s="2"/>
      <c r="Q46" s="2"/>
    </row>
    <row r="47" spans="2:17" ht="15" customHeight="1" thickBot="1" x14ac:dyDescent="0.3">
      <c r="B47" s="32" t="s">
        <v>94</v>
      </c>
      <c r="C47" s="29" t="s">
        <v>95</v>
      </c>
      <c r="D47" s="20" t="s">
        <v>96</v>
      </c>
      <c r="E47" s="31" t="s">
        <v>174</v>
      </c>
      <c r="F47" s="9"/>
      <c r="G47" s="41"/>
      <c r="H47" s="1"/>
      <c r="I47" s="43">
        <f>IF(OR(F47=1,F47=2,F47=""),1,0)</f>
        <v>1</v>
      </c>
      <c r="J47" s="2"/>
      <c r="K47" s="2" t="str">
        <f t="shared" si="0"/>
        <v/>
      </c>
      <c r="L47" s="1"/>
      <c r="M47" s="2"/>
      <c r="N47" s="2"/>
      <c r="O47" s="2"/>
      <c r="P47" s="2"/>
      <c r="Q47" s="2"/>
    </row>
    <row r="48" spans="2:17" ht="15" customHeight="1" thickBot="1" x14ac:dyDescent="0.3">
      <c r="B48" s="32" t="s">
        <v>97</v>
      </c>
      <c r="C48" s="29" t="s">
        <v>98</v>
      </c>
      <c r="D48" s="20" t="s">
        <v>99</v>
      </c>
      <c r="E48" s="31" t="s">
        <v>175</v>
      </c>
      <c r="F48" s="9"/>
      <c r="G48" s="41"/>
      <c r="H48" s="1"/>
      <c r="I48" s="43">
        <f>IF(OR(F48=1,F48=2,F48=""),1,0)</f>
        <v>1</v>
      </c>
      <c r="J48" s="2"/>
      <c r="K48" s="2" t="str">
        <f t="shared" si="0"/>
        <v/>
      </c>
      <c r="L48" s="2"/>
      <c r="M48" s="2"/>
      <c r="N48" s="2"/>
      <c r="O48" s="2"/>
      <c r="P48" s="2"/>
      <c r="Q48" s="2"/>
    </row>
    <row r="49" spans="2:17" ht="31.9" customHeight="1" thickBot="1" x14ac:dyDescent="0.3">
      <c r="B49" s="32" t="s">
        <v>100</v>
      </c>
      <c r="C49" s="29" t="s">
        <v>101</v>
      </c>
      <c r="D49" s="20" t="s">
        <v>204</v>
      </c>
      <c r="E49" s="31" t="s">
        <v>176</v>
      </c>
      <c r="F49" s="9"/>
      <c r="G49" s="43"/>
      <c r="H49" s="53"/>
      <c r="I49" s="43"/>
      <c r="J49" s="2"/>
      <c r="K49" s="2" t="str">
        <f t="shared" si="0"/>
        <v/>
      </c>
      <c r="L49" s="2"/>
      <c r="M49" s="2"/>
      <c r="N49" s="2"/>
      <c r="O49" s="2"/>
      <c r="P49" s="2"/>
      <c r="Q49" s="2"/>
    </row>
    <row r="50" spans="2:17" ht="31.9" customHeight="1" thickBot="1" x14ac:dyDescent="0.3">
      <c r="B50" s="32" t="s">
        <v>102</v>
      </c>
      <c r="C50" s="29" t="s">
        <v>103</v>
      </c>
      <c r="D50" s="20" t="s">
        <v>99</v>
      </c>
      <c r="E50" s="31" t="s">
        <v>177</v>
      </c>
      <c r="F50" s="9"/>
      <c r="G50" s="41"/>
      <c r="H50" s="1"/>
      <c r="I50" s="43">
        <f>IF(OR(F50=1,F50=2,F50=""),1,0)</f>
        <v>1</v>
      </c>
      <c r="J50" s="2"/>
      <c r="K50" s="2" t="str">
        <f t="shared" si="0"/>
        <v/>
      </c>
      <c r="L50" s="2"/>
      <c r="M50" s="2"/>
      <c r="N50" s="2"/>
      <c r="O50" s="2"/>
      <c r="P50" s="2"/>
      <c r="Q50" s="2"/>
    </row>
    <row r="51" spans="2:17" ht="31.9" customHeight="1" thickBot="1" x14ac:dyDescent="0.3">
      <c r="B51" s="32" t="s">
        <v>104</v>
      </c>
      <c r="C51" s="29" t="s">
        <v>105</v>
      </c>
      <c r="D51" s="20" t="s">
        <v>204</v>
      </c>
      <c r="E51" s="31" t="s">
        <v>178</v>
      </c>
      <c r="F51" s="9"/>
      <c r="G51" s="43"/>
      <c r="H51" s="53"/>
      <c r="I51" s="43"/>
      <c r="J51" s="2"/>
      <c r="K51" s="2" t="str">
        <f t="shared" si="0"/>
        <v/>
      </c>
      <c r="L51" s="2"/>
      <c r="M51" s="2"/>
      <c r="N51" s="2"/>
      <c r="O51" s="2"/>
      <c r="P51" s="2"/>
      <c r="Q51" s="2"/>
    </row>
    <row r="52" spans="2:17" ht="71.25" customHeight="1" x14ac:dyDescent="0.25">
      <c r="B52" s="33" t="s">
        <v>106</v>
      </c>
      <c r="C52" s="34" t="s">
        <v>107</v>
      </c>
      <c r="D52" s="19" t="s">
        <v>134</v>
      </c>
      <c r="E52" s="31" t="s">
        <v>179</v>
      </c>
      <c r="F52" s="9"/>
      <c r="G52" s="43"/>
      <c r="H52" s="53"/>
      <c r="I52" s="43">
        <f>IF(OR(F52=1,F52=2,F52=3,F52=4,F52=""),1,0)</f>
        <v>1</v>
      </c>
      <c r="J52" s="2"/>
      <c r="K52" s="2" t="str">
        <f t="shared" si="0"/>
        <v/>
      </c>
      <c r="L52" s="1"/>
      <c r="M52" s="2"/>
      <c r="N52" s="2"/>
      <c r="O52" s="2"/>
      <c r="P52" s="2"/>
      <c r="Q52" s="2"/>
    </row>
    <row r="53" spans="2:17" ht="15" customHeight="1" thickBot="1" x14ac:dyDescent="0.3">
      <c r="B53" s="28" t="s">
        <v>108</v>
      </c>
      <c r="C53" s="31" t="s">
        <v>109</v>
      </c>
      <c r="D53" s="31" t="s">
        <v>51</v>
      </c>
      <c r="E53" s="31" t="s">
        <v>180</v>
      </c>
      <c r="F53" s="9"/>
      <c r="G53" s="41"/>
      <c r="H53" s="1"/>
      <c r="I53" s="43">
        <f>IF(OR(F53=0,F53=1,F53=""),1,0)</f>
        <v>1</v>
      </c>
      <c r="J53" s="2"/>
      <c r="K53" s="2" t="str">
        <f t="shared" si="0"/>
        <v/>
      </c>
      <c r="L53" s="1"/>
      <c r="M53" s="2"/>
      <c r="N53" s="2"/>
      <c r="O53" s="2"/>
      <c r="P53" s="2"/>
      <c r="Q53" s="2"/>
    </row>
    <row r="54" spans="2:17" ht="15" customHeight="1" thickBot="1" x14ac:dyDescent="0.3">
      <c r="B54" s="28" t="s">
        <v>110</v>
      </c>
      <c r="C54" s="29" t="s">
        <v>111</v>
      </c>
      <c r="D54" s="20" t="s">
        <v>51</v>
      </c>
      <c r="E54" s="31" t="s">
        <v>181</v>
      </c>
      <c r="F54" s="9"/>
      <c r="G54" s="41"/>
      <c r="H54" s="1"/>
      <c r="I54" s="43">
        <f t="shared" ref="I54:I58" si="3">IF(OR(F54=0,F54=1,F54=""),1,0)</f>
        <v>1</v>
      </c>
      <c r="J54" s="2"/>
      <c r="K54" s="2" t="str">
        <f t="shared" si="0"/>
        <v/>
      </c>
      <c r="L54" s="1"/>
      <c r="M54" s="2"/>
      <c r="N54" s="2"/>
      <c r="O54" s="2"/>
      <c r="P54" s="2"/>
      <c r="Q54" s="2"/>
    </row>
    <row r="55" spans="2:17" ht="15" customHeight="1" thickBot="1" x14ac:dyDescent="0.3">
      <c r="B55" s="28" t="s">
        <v>112</v>
      </c>
      <c r="C55" s="29" t="s">
        <v>113</v>
      </c>
      <c r="D55" s="20" t="s">
        <v>51</v>
      </c>
      <c r="E55" s="31" t="s">
        <v>182</v>
      </c>
      <c r="F55" s="9"/>
      <c r="G55" s="41"/>
      <c r="H55" s="1"/>
      <c r="I55" s="43">
        <f t="shared" si="3"/>
        <v>1</v>
      </c>
      <c r="J55" s="2"/>
      <c r="K55" s="2" t="str">
        <f t="shared" si="0"/>
        <v/>
      </c>
      <c r="L55" s="1"/>
      <c r="M55" s="2"/>
      <c r="N55" s="2"/>
      <c r="O55" s="2"/>
      <c r="P55" s="2"/>
      <c r="Q55" s="2"/>
    </row>
    <row r="56" spans="2:17" ht="15" customHeight="1" thickBot="1" x14ac:dyDescent="0.3">
      <c r="B56" s="28" t="s">
        <v>114</v>
      </c>
      <c r="C56" s="29" t="s">
        <v>115</v>
      </c>
      <c r="D56" s="20" t="s">
        <v>51</v>
      </c>
      <c r="E56" s="31" t="s">
        <v>183</v>
      </c>
      <c r="F56" s="9"/>
      <c r="G56" s="41"/>
      <c r="H56" s="1"/>
      <c r="I56" s="43">
        <f t="shared" si="3"/>
        <v>1</v>
      </c>
      <c r="J56" s="2"/>
      <c r="K56" s="2" t="str">
        <f t="shared" si="0"/>
        <v/>
      </c>
      <c r="L56" s="1"/>
      <c r="M56" s="2"/>
      <c r="N56" s="2"/>
      <c r="O56" s="2"/>
      <c r="P56" s="2"/>
      <c r="Q56" s="2"/>
    </row>
    <row r="57" spans="2:17" ht="15" customHeight="1" thickBot="1" x14ac:dyDescent="0.3">
      <c r="B57" s="28" t="s">
        <v>116</v>
      </c>
      <c r="C57" s="29" t="s">
        <v>117</v>
      </c>
      <c r="D57" s="20" t="s">
        <v>51</v>
      </c>
      <c r="E57" s="31" t="s">
        <v>184</v>
      </c>
      <c r="F57" s="9"/>
      <c r="G57" s="41"/>
      <c r="H57" s="1"/>
      <c r="I57" s="43">
        <f t="shared" si="3"/>
        <v>1</v>
      </c>
      <c r="J57" s="2"/>
      <c r="K57" s="2" t="str">
        <f t="shared" si="0"/>
        <v/>
      </c>
      <c r="L57" s="1"/>
      <c r="M57" s="2"/>
      <c r="N57" s="2"/>
      <c r="O57" s="2"/>
      <c r="P57" s="1"/>
      <c r="Q57" s="2"/>
    </row>
    <row r="58" spans="2:17" ht="15" customHeight="1" thickBot="1" x14ac:dyDescent="0.3">
      <c r="B58" s="28" t="s">
        <v>118</v>
      </c>
      <c r="C58" s="29" t="s">
        <v>119</v>
      </c>
      <c r="D58" s="20" t="s">
        <v>51</v>
      </c>
      <c r="E58" s="31" t="s">
        <v>185</v>
      </c>
      <c r="F58" s="9"/>
      <c r="G58" s="41"/>
      <c r="H58" s="1"/>
      <c r="I58" s="43">
        <f t="shared" si="3"/>
        <v>1</v>
      </c>
      <c r="J58" s="2"/>
      <c r="K58" s="2" t="str">
        <f t="shared" si="0"/>
        <v/>
      </c>
      <c r="L58" s="1"/>
      <c r="M58" s="2"/>
      <c r="N58" s="2"/>
      <c r="O58" s="2"/>
      <c r="P58" s="1"/>
      <c r="Q58" s="2"/>
    </row>
    <row r="59" spans="2:17" ht="28.9" customHeight="1" thickBot="1" x14ac:dyDescent="0.3">
      <c r="B59" s="28" t="s">
        <v>118</v>
      </c>
      <c r="C59" s="29" t="s">
        <v>120</v>
      </c>
      <c r="D59" s="20" t="s">
        <v>204</v>
      </c>
      <c r="E59" s="31" t="s">
        <v>186</v>
      </c>
      <c r="F59" s="9"/>
      <c r="G59" s="43"/>
      <c r="H59" s="53"/>
      <c r="I59" s="43"/>
      <c r="J59" s="2"/>
      <c r="K59" s="2" t="str">
        <f t="shared" si="0"/>
        <v/>
      </c>
      <c r="L59" s="1"/>
      <c r="M59" s="2"/>
      <c r="N59" s="2"/>
      <c r="O59" s="2"/>
      <c r="P59" s="2"/>
      <c r="Q59" s="2"/>
    </row>
    <row r="60" spans="2:17" ht="15" customHeight="1" thickBot="1" x14ac:dyDescent="0.3">
      <c r="B60" s="28" t="s">
        <v>121</v>
      </c>
      <c r="C60" s="29" t="s">
        <v>122</v>
      </c>
      <c r="D60" s="20" t="s">
        <v>51</v>
      </c>
      <c r="E60" s="31" t="s">
        <v>187</v>
      </c>
      <c r="F60" s="9"/>
      <c r="G60" s="41"/>
      <c r="H60" s="1"/>
      <c r="I60" s="43">
        <f>IF(OR(F60=0,F60=1,F60=""),1,0)</f>
        <v>1</v>
      </c>
      <c r="J60" s="2"/>
      <c r="K60" s="2" t="str">
        <f t="shared" si="0"/>
        <v/>
      </c>
      <c r="L60" s="1"/>
      <c r="M60" s="2"/>
      <c r="N60" s="2"/>
      <c r="O60" s="2"/>
      <c r="P60" s="2"/>
      <c r="Q60" s="2"/>
    </row>
    <row r="61" spans="2:17" ht="30" customHeight="1" thickBot="1" x14ac:dyDescent="0.3">
      <c r="B61" s="28" t="s">
        <v>123</v>
      </c>
      <c r="C61" s="29" t="s">
        <v>124</v>
      </c>
      <c r="D61" s="21" t="s">
        <v>135</v>
      </c>
      <c r="E61" s="31" t="s">
        <v>188</v>
      </c>
      <c r="F61" s="9"/>
      <c r="G61" s="43"/>
      <c r="H61" s="53"/>
      <c r="I61" s="43">
        <f>IF(ISERROR(VALUE(F61)),0,1)</f>
        <v>1</v>
      </c>
      <c r="J61" s="2"/>
      <c r="K61" s="2" t="str">
        <f t="shared" si="0"/>
        <v/>
      </c>
      <c r="L61" s="1"/>
      <c r="M61" s="2"/>
      <c r="N61" s="2"/>
      <c r="O61" s="2"/>
      <c r="P61" s="2"/>
      <c r="Q61" s="2"/>
    </row>
    <row r="62" spans="2:17" ht="57.75" customHeight="1" thickBot="1" x14ac:dyDescent="0.3">
      <c r="B62" s="28" t="s">
        <v>123</v>
      </c>
      <c r="C62" s="34" t="s">
        <v>125</v>
      </c>
      <c r="D62" s="19" t="s">
        <v>136</v>
      </c>
      <c r="E62" s="31" t="s">
        <v>189</v>
      </c>
      <c r="F62" s="9"/>
      <c r="G62" s="41"/>
      <c r="H62" s="1"/>
      <c r="I62" s="43">
        <f>IF(OR(F62=1,F62=2,F62=3,F62=""),1,0)</f>
        <v>1</v>
      </c>
      <c r="J62" s="2"/>
      <c r="K62" s="2" t="str">
        <f t="shared" si="0"/>
        <v/>
      </c>
      <c r="L62" s="1"/>
      <c r="M62" s="2"/>
      <c r="N62" s="2"/>
      <c r="O62" s="2"/>
      <c r="P62" s="2"/>
      <c r="Q62" s="2"/>
    </row>
    <row r="63" spans="2:17" ht="15" customHeight="1" thickBot="1" x14ac:dyDescent="0.3">
      <c r="B63" s="28" t="s">
        <v>123</v>
      </c>
      <c r="C63" s="31" t="s">
        <v>539</v>
      </c>
      <c r="D63" s="31" t="s">
        <v>204</v>
      </c>
      <c r="E63" s="31" t="s">
        <v>190</v>
      </c>
      <c r="F63" s="9"/>
      <c r="G63" s="43"/>
      <c r="H63" s="53"/>
      <c r="I63" s="43"/>
      <c r="J63" s="2"/>
      <c r="K63" s="2" t="str">
        <f t="shared" si="0"/>
        <v/>
      </c>
      <c r="L63" s="1"/>
      <c r="M63" s="2"/>
      <c r="N63" s="2"/>
      <c r="O63" s="2"/>
      <c r="P63" s="2"/>
      <c r="Q63" s="2"/>
    </row>
    <row r="64" spans="2:17" ht="15" customHeight="1" thickBot="1" x14ac:dyDescent="0.3">
      <c r="B64" s="28" t="s">
        <v>126</v>
      </c>
      <c r="C64" s="29" t="s">
        <v>127</v>
      </c>
      <c r="D64" s="20" t="s">
        <v>204</v>
      </c>
      <c r="E64" s="31" t="s">
        <v>191</v>
      </c>
      <c r="F64" s="9"/>
      <c r="G64" s="43"/>
      <c r="H64" s="53"/>
      <c r="I64" s="43"/>
      <c r="J64" s="2"/>
      <c r="K64" s="2" t="str">
        <f t="shared" si="0"/>
        <v/>
      </c>
      <c r="L64" s="1"/>
      <c r="M64" s="2"/>
      <c r="N64" s="2"/>
      <c r="O64" s="2"/>
      <c r="P64" s="2"/>
      <c r="Q64" s="2"/>
    </row>
    <row r="65" spans="2:17" ht="27" customHeight="1" thickBot="1" x14ac:dyDescent="0.3">
      <c r="B65" s="28" t="s">
        <v>126</v>
      </c>
      <c r="C65" s="29" t="s">
        <v>128</v>
      </c>
      <c r="D65" s="21" t="s">
        <v>531</v>
      </c>
      <c r="E65" s="31" t="s">
        <v>192</v>
      </c>
      <c r="F65" s="9"/>
      <c r="G65" s="50">
        <v>1</v>
      </c>
      <c r="H65" s="64"/>
      <c r="I65" s="43">
        <f ca="1">IF(OR(K65="",K65="None Selected"),0,1)</f>
        <v>0</v>
      </c>
      <c r="J65" s="2"/>
      <c r="K65" s="2" t="str">
        <f ca="1">OFFSET('Input Values'!J2,'Data Entry Form'!G65,1)</f>
        <v>None Selected</v>
      </c>
      <c r="L65" s="1"/>
      <c r="M65" s="2"/>
      <c r="N65" s="2"/>
      <c r="O65" s="2"/>
      <c r="P65" s="2"/>
      <c r="Q65" s="2"/>
    </row>
    <row r="66" spans="2:17" ht="15" customHeight="1" thickBot="1" x14ac:dyDescent="0.3">
      <c r="B66" s="28" t="s">
        <v>126</v>
      </c>
      <c r="C66" s="29" t="s">
        <v>129</v>
      </c>
      <c r="D66" s="20" t="s">
        <v>204</v>
      </c>
      <c r="E66" s="31" t="s">
        <v>193</v>
      </c>
      <c r="F66" s="9"/>
      <c r="G66" s="43"/>
      <c r="H66" s="53"/>
      <c r="I66" s="43"/>
      <c r="J66" s="2"/>
      <c r="K66" s="2" t="str">
        <f t="shared" ref="K66:K67" si="4">IF(F66="","",F66)</f>
        <v/>
      </c>
      <c r="L66" s="1"/>
      <c r="M66" s="2"/>
      <c r="N66" s="2"/>
      <c r="O66" s="2"/>
      <c r="P66" s="2"/>
      <c r="Q66" s="2"/>
    </row>
    <row r="67" spans="2:17" ht="15" customHeight="1" thickBot="1" x14ac:dyDescent="0.3">
      <c r="B67" s="35" t="s">
        <v>126</v>
      </c>
      <c r="C67" s="36" t="s">
        <v>130</v>
      </c>
      <c r="D67" s="26" t="s">
        <v>204</v>
      </c>
      <c r="E67" s="37" t="s">
        <v>194</v>
      </c>
      <c r="F67" s="6"/>
      <c r="G67" s="43"/>
      <c r="H67" s="53"/>
      <c r="I67" s="43"/>
      <c r="J67" s="2"/>
      <c r="K67" s="2" t="str">
        <f t="shared" si="4"/>
        <v/>
      </c>
      <c r="L67" s="1"/>
      <c r="M67" s="2"/>
      <c r="N67" s="2"/>
      <c r="O67" s="2"/>
      <c r="P67" s="2"/>
      <c r="Q67" s="2"/>
    </row>
    <row r="68" spans="2:17" ht="29.25" customHeight="1" x14ac:dyDescent="0.25">
      <c r="F68" s="60" t="str">
        <f ca="1">IF(MIN(I4:I67)=0,"CHECK DATA","Click on CRTL-A to copy data")</f>
        <v>CHECK DATA</v>
      </c>
      <c r="I68" s="2"/>
      <c r="J68" s="2"/>
      <c r="K68" s="2"/>
      <c r="L68" s="1"/>
      <c r="M68" s="2"/>
      <c r="N68" s="2"/>
      <c r="O68" s="2"/>
      <c r="P68" s="2"/>
      <c r="Q68" s="2"/>
    </row>
    <row r="69" spans="2:17" ht="15" customHeight="1" x14ac:dyDescent="0.25">
      <c r="G69" s="2"/>
      <c r="H69" s="53"/>
      <c r="I69" s="2"/>
      <c r="J69" s="2"/>
      <c r="K69" s="2"/>
      <c r="L69" s="1"/>
      <c r="M69" s="2"/>
      <c r="N69" s="2"/>
      <c r="O69" s="2"/>
      <c r="P69" s="2"/>
      <c r="Q69" s="2"/>
    </row>
    <row r="70" spans="2:17" ht="15" customHeight="1" x14ac:dyDescent="0.25">
      <c r="G70" s="2"/>
      <c r="H70" s="53"/>
      <c r="I70" s="2"/>
      <c r="J70" s="2"/>
      <c r="K70" s="2"/>
      <c r="L70" s="1"/>
      <c r="M70" s="2"/>
      <c r="N70" s="2"/>
      <c r="O70" s="2"/>
      <c r="P70" s="2"/>
      <c r="Q70" s="2"/>
    </row>
    <row r="71" spans="2:17" ht="15" customHeight="1" x14ac:dyDescent="0.25">
      <c r="G71" s="2"/>
      <c r="H71" s="53"/>
      <c r="I71" s="2"/>
      <c r="J71" s="2"/>
      <c r="K71" s="2"/>
      <c r="L71" s="2"/>
      <c r="M71" s="2"/>
      <c r="N71" s="2"/>
      <c r="O71" s="2"/>
      <c r="P71" s="2"/>
      <c r="Q71" s="2"/>
    </row>
    <row r="72" spans="2:17" ht="15" customHeight="1" x14ac:dyDescent="0.25">
      <c r="G72" s="2"/>
      <c r="H72" s="53"/>
      <c r="I72" s="2"/>
      <c r="J72" s="2"/>
      <c r="K72" s="2"/>
      <c r="L72" s="2"/>
      <c r="M72" s="2"/>
      <c r="N72" s="2"/>
      <c r="O72" s="2"/>
      <c r="P72" s="2"/>
      <c r="Q72" s="2"/>
    </row>
    <row r="73" spans="2:17" x14ac:dyDescent="0.25">
      <c r="G73" s="2"/>
      <c r="H73" s="53"/>
      <c r="I73" s="2"/>
      <c r="J73" s="2"/>
      <c r="K73" s="2"/>
      <c r="L73" s="2"/>
      <c r="M73" s="2"/>
      <c r="N73" s="2"/>
      <c r="O73" s="2"/>
      <c r="P73" s="2"/>
      <c r="Q73" s="2"/>
    </row>
    <row r="74" spans="2:17" x14ac:dyDescent="0.25">
      <c r="G74" s="2"/>
      <c r="H74" s="53"/>
      <c r="I74" s="2"/>
      <c r="J74" s="2"/>
      <c r="K74" s="2"/>
      <c r="L74" s="2"/>
      <c r="M74" s="2"/>
      <c r="N74" s="2"/>
      <c r="O74" s="2"/>
      <c r="P74" s="2"/>
      <c r="Q74" s="2"/>
    </row>
    <row r="75" spans="2:17" x14ac:dyDescent="0.25">
      <c r="G75" s="2"/>
      <c r="H75" s="53"/>
      <c r="I75" s="2"/>
      <c r="J75" s="2"/>
      <c r="K75" s="2"/>
      <c r="L75" s="2"/>
      <c r="M75" s="2"/>
      <c r="N75" s="2"/>
      <c r="O75" s="2"/>
      <c r="P75" s="2"/>
      <c r="Q75" s="2"/>
    </row>
    <row r="76" spans="2:17" x14ac:dyDescent="0.25">
      <c r="G76" s="2"/>
      <c r="H76" s="53"/>
      <c r="I76" s="2"/>
      <c r="J76" s="2"/>
      <c r="K76" s="2"/>
      <c r="L76" s="2"/>
      <c r="M76" s="2"/>
      <c r="N76" s="2"/>
      <c r="O76" s="2"/>
      <c r="P76" s="2"/>
      <c r="Q76" s="2"/>
    </row>
    <row r="77" spans="2:17" x14ac:dyDescent="0.25">
      <c r="G77" s="2"/>
      <c r="H77" s="53"/>
      <c r="I77" s="2"/>
      <c r="J77" s="2"/>
      <c r="K77" s="2"/>
      <c r="L77" s="2"/>
      <c r="M77" s="2"/>
      <c r="N77" s="2"/>
      <c r="O77" s="2"/>
      <c r="P77" s="2"/>
      <c r="Q77" s="2"/>
    </row>
    <row r="78" spans="2:17" x14ac:dyDescent="0.25">
      <c r="G78" s="2"/>
      <c r="H78" s="53"/>
      <c r="I78" s="2"/>
      <c r="J78" s="2"/>
      <c r="K78" s="2"/>
      <c r="L78" s="2"/>
      <c r="M78" s="2"/>
      <c r="N78" s="2"/>
      <c r="O78" s="2"/>
      <c r="P78" s="2"/>
      <c r="Q78" s="2"/>
    </row>
  </sheetData>
  <sheetProtection selectLockedCells="1"/>
  <conditionalFormatting sqref="F41">
    <cfRule type="expression" dxfId="36" priority="39">
      <formula>I41=0</formula>
    </cfRule>
  </conditionalFormatting>
  <conditionalFormatting sqref="F46:F48">
    <cfRule type="expression" dxfId="35" priority="38">
      <formula>I46=0</formula>
    </cfRule>
  </conditionalFormatting>
  <conditionalFormatting sqref="F50">
    <cfRule type="expression" dxfId="34" priority="37">
      <formula>I50=0</formula>
    </cfRule>
  </conditionalFormatting>
  <conditionalFormatting sqref="F52">
    <cfRule type="expression" dxfId="33" priority="35">
      <formula>I52=0</formula>
    </cfRule>
  </conditionalFormatting>
  <conditionalFormatting sqref="F6">
    <cfRule type="expression" dxfId="32" priority="34">
      <formula>$I$6=0</formula>
    </cfRule>
  </conditionalFormatting>
  <conditionalFormatting sqref="F8">
    <cfRule type="expression" dxfId="31" priority="33">
      <formula>$I$8=0</formula>
    </cfRule>
  </conditionalFormatting>
  <conditionalFormatting sqref="F10">
    <cfRule type="expression" dxfId="30" priority="32">
      <formula>$I10=0</formula>
    </cfRule>
  </conditionalFormatting>
  <conditionalFormatting sqref="F19">
    <cfRule type="expression" dxfId="29" priority="31">
      <formula>$I19=0</formula>
    </cfRule>
  </conditionalFormatting>
  <conditionalFormatting sqref="F13">
    <cfRule type="expression" dxfId="28" priority="30">
      <formula>$I13=0</formula>
    </cfRule>
  </conditionalFormatting>
  <conditionalFormatting sqref="F14:F17">
    <cfRule type="expression" dxfId="27" priority="29">
      <formula>$I14=0</formula>
    </cfRule>
  </conditionalFormatting>
  <conditionalFormatting sqref="F21:F33">
    <cfRule type="expression" dxfId="26" priority="28">
      <formula>$I21=0</formula>
    </cfRule>
  </conditionalFormatting>
  <conditionalFormatting sqref="F53:F58">
    <cfRule type="expression" dxfId="25" priority="27">
      <formula>$I53=0</formula>
    </cfRule>
  </conditionalFormatting>
  <conditionalFormatting sqref="F46:F48">
    <cfRule type="expression" dxfId="24" priority="26">
      <formula>$I46=0</formula>
    </cfRule>
  </conditionalFormatting>
  <conditionalFormatting sqref="F62">
    <cfRule type="expression" dxfId="23" priority="25">
      <formula>$I62=0</formula>
    </cfRule>
  </conditionalFormatting>
  <conditionalFormatting sqref="F60">
    <cfRule type="expression" dxfId="22" priority="24">
      <formula>$I60=0</formula>
    </cfRule>
  </conditionalFormatting>
  <conditionalFormatting sqref="F36">
    <cfRule type="expression" dxfId="21" priority="23">
      <formula>I36=0</formula>
    </cfRule>
  </conditionalFormatting>
  <conditionalFormatting sqref="F50">
    <cfRule type="expression" dxfId="20" priority="22">
      <formula>I50=0</formula>
    </cfRule>
  </conditionalFormatting>
  <conditionalFormatting sqref="F50">
    <cfRule type="expression" dxfId="19" priority="21">
      <formula>$I50=0</formula>
    </cfRule>
  </conditionalFormatting>
  <conditionalFormatting sqref="F4">
    <cfRule type="expression" dxfId="18" priority="20">
      <formula>I4=0</formula>
    </cfRule>
  </conditionalFormatting>
  <conditionalFormatting sqref="F7">
    <cfRule type="expression" dxfId="17" priority="18">
      <formula>$I$7=0</formula>
    </cfRule>
  </conditionalFormatting>
  <conditionalFormatting sqref="F5">
    <cfRule type="expression" dxfId="16" priority="17">
      <formula>$I$5=0</formula>
    </cfRule>
  </conditionalFormatting>
  <conditionalFormatting sqref="F12">
    <cfRule type="expression" dxfId="15" priority="16">
      <formula>$I12=0</formula>
    </cfRule>
  </conditionalFormatting>
  <conditionalFormatting sqref="F13:F17">
    <cfRule type="expression" dxfId="14" priority="15">
      <formula>$I13=0</formula>
    </cfRule>
  </conditionalFormatting>
  <conditionalFormatting sqref="F19">
    <cfRule type="expression" dxfId="13" priority="14">
      <formula>$I19=0</formula>
    </cfRule>
  </conditionalFormatting>
  <conditionalFormatting sqref="F19">
    <cfRule type="expression" dxfId="12" priority="13">
      <formula>$I19=0</formula>
    </cfRule>
  </conditionalFormatting>
  <conditionalFormatting sqref="F21:F33">
    <cfRule type="expression" dxfId="11" priority="12">
      <formula>$I21=0</formula>
    </cfRule>
  </conditionalFormatting>
  <conditionalFormatting sqref="F21:F33">
    <cfRule type="expression" dxfId="10" priority="11">
      <formula>$I21=0</formula>
    </cfRule>
  </conditionalFormatting>
  <conditionalFormatting sqref="F65">
    <cfRule type="expression" dxfId="9" priority="10">
      <formula>$I$65=0</formula>
    </cfRule>
  </conditionalFormatting>
  <conditionalFormatting sqref="F11">
    <cfRule type="expression" dxfId="8" priority="9">
      <formula>$I11=0</formula>
    </cfRule>
  </conditionalFormatting>
  <conditionalFormatting sqref="F11">
    <cfRule type="expression" dxfId="7" priority="8">
      <formula>$I11=0</formula>
    </cfRule>
  </conditionalFormatting>
  <conditionalFormatting sqref="F42">
    <cfRule type="expression" dxfId="6" priority="7">
      <formula>$I$42=0</formula>
    </cfRule>
  </conditionalFormatting>
  <conditionalFormatting sqref="F43">
    <cfRule type="expression" dxfId="5" priority="6">
      <formula>$I$43=0</formula>
    </cfRule>
  </conditionalFormatting>
  <conditionalFormatting sqref="F44">
    <cfRule type="expression" dxfId="4" priority="5">
      <formula>$I$44=0</formula>
    </cfRule>
  </conditionalFormatting>
  <conditionalFormatting sqref="F38">
    <cfRule type="expression" dxfId="3" priority="4">
      <formula>$I$38=0</formula>
    </cfRule>
  </conditionalFormatting>
  <conditionalFormatting sqref="F39">
    <cfRule type="expression" dxfId="2" priority="3">
      <formula>$I$39=0</formula>
    </cfRule>
  </conditionalFormatting>
  <conditionalFormatting sqref="F35">
    <cfRule type="expression" dxfId="1" priority="2">
      <formula>$I$35=0</formula>
    </cfRule>
  </conditionalFormatting>
  <conditionalFormatting sqref="F61">
    <cfRule type="expression" dxfId="0" priority="1">
      <formula>I61=0</formula>
    </cfRule>
  </conditionalFormatting>
  <dataValidations disablePrompts="1" count="1">
    <dataValidation type="whole" operator="equal" allowBlank="1" showInputMessage="1" showErrorMessage="1" sqref="G19:H19">
      <formula1>1</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autoLine="0" autoPict="0">
                <anchor moveWithCells="1">
                  <from>
                    <xdr:col>5</xdr:col>
                    <xdr:colOff>114300</xdr:colOff>
                    <xdr:row>3</xdr:row>
                    <xdr:rowOff>47625</xdr:rowOff>
                  </from>
                  <to>
                    <xdr:col>5</xdr:col>
                    <xdr:colOff>1514475</xdr:colOff>
                    <xdr:row>3</xdr:row>
                    <xdr:rowOff>304800</xdr:rowOff>
                  </to>
                </anchor>
              </controlPr>
            </control>
          </mc:Choice>
        </mc:AlternateContent>
        <mc:AlternateContent xmlns:mc="http://schemas.openxmlformats.org/markup-compatibility/2006">
          <mc:Choice Requires="x14">
            <control shapeId="2050" r:id="rId5" name="Drop Down 2">
              <controlPr defaultSize="0" autoLine="0" autoPict="0">
                <anchor moveWithCells="1">
                  <from>
                    <xdr:col>5</xdr:col>
                    <xdr:colOff>114300</xdr:colOff>
                    <xdr:row>4</xdr:row>
                    <xdr:rowOff>47625</xdr:rowOff>
                  </from>
                  <to>
                    <xdr:col>5</xdr:col>
                    <xdr:colOff>1514475</xdr:colOff>
                    <xdr:row>4</xdr:row>
                    <xdr:rowOff>304800</xdr:rowOff>
                  </to>
                </anchor>
              </controlPr>
            </control>
          </mc:Choice>
        </mc:AlternateContent>
        <mc:AlternateContent xmlns:mc="http://schemas.openxmlformats.org/markup-compatibility/2006">
          <mc:Choice Requires="x14">
            <control shapeId="2051" r:id="rId6" name="Drop Down 3">
              <controlPr defaultSize="0" autoLine="0" autoPict="0">
                <anchor moveWithCells="1">
                  <from>
                    <xdr:col>5</xdr:col>
                    <xdr:colOff>95250</xdr:colOff>
                    <xdr:row>6</xdr:row>
                    <xdr:rowOff>28575</xdr:rowOff>
                  </from>
                  <to>
                    <xdr:col>5</xdr:col>
                    <xdr:colOff>1504950</xdr:colOff>
                    <xdr:row>6</xdr:row>
                    <xdr:rowOff>323850</xdr:rowOff>
                  </to>
                </anchor>
              </controlPr>
            </control>
          </mc:Choice>
        </mc:AlternateContent>
        <mc:AlternateContent xmlns:mc="http://schemas.openxmlformats.org/markup-compatibility/2006">
          <mc:Choice Requires="x14">
            <control shapeId="2053" r:id="rId7" name="Drop Down 5">
              <controlPr defaultSize="0" autoLine="0" autoPict="0">
                <anchor moveWithCells="1">
                  <from>
                    <xdr:col>5</xdr:col>
                    <xdr:colOff>57150</xdr:colOff>
                    <xdr:row>64</xdr:row>
                    <xdr:rowOff>66675</xdr:rowOff>
                  </from>
                  <to>
                    <xdr:col>5</xdr:col>
                    <xdr:colOff>1485900</xdr:colOff>
                    <xdr:row>64</xdr:row>
                    <xdr:rowOff>285750</xdr:rowOff>
                  </to>
                </anchor>
              </controlPr>
            </control>
          </mc:Choice>
        </mc:AlternateContent>
        <mc:AlternateContent xmlns:mc="http://schemas.openxmlformats.org/markup-compatibility/2006">
          <mc:Choice Requires="x14">
            <control shapeId="2054" r:id="rId8" name="Drop Down 6">
              <controlPr defaultSize="0" autoLine="0" autoPict="0">
                <anchor moveWithCells="1">
                  <from>
                    <xdr:col>7</xdr:col>
                    <xdr:colOff>95250</xdr:colOff>
                    <xdr:row>64</xdr:row>
                    <xdr:rowOff>76200</xdr:rowOff>
                  </from>
                  <to>
                    <xdr:col>7</xdr:col>
                    <xdr:colOff>838200</xdr:colOff>
                    <xdr:row>64</xdr:row>
                    <xdr:rowOff>295275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D2:P203"/>
  <sheetViews>
    <sheetView topLeftCell="A3" workbookViewId="0">
      <selection activeCell="D33" sqref="D33:D121"/>
    </sheetView>
  </sheetViews>
  <sheetFormatPr defaultRowHeight="15" x14ac:dyDescent="0.25"/>
  <cols>
    <col min="4" max="4" width="15.140625" customWidth="1"/>
    <col min="10" max="10" width="14.7109375" customWidth="1"/>
  </cols>
  <sheetData>
    <row r="2" spans="4:16" x14ac:dyDescent="0.25">
      <c r="D2" s="44" t="s">
        <v>408</v>
      </c>
      <c r="F2" s="44" t="s">
        <v>407</v>
      </c>
      <c r="H2" s="44" t="s">
        <v>409</v>
      </c>
      <c r="J2" s="44" t="s">
        <v>530</v>
      </c>
    </row>
    <row r="3" spans="4:16" x14ac:dyDescent="0.25">
      <c r="D3" t="s">
        <v>537</v>
      </c>
      <c r="F3" t="s">
        <v>537</v>
      </c>
      <c r="H3" t="s">
        <v>537</v>
      </c>
      <c r="J3" t="s">
        <v>537</v>
      </c>
      <c r="K3" t="s">
        <v>537</v>
      </c>
      <c r="O3" s="3">
        <v>42795</v>
      </c>
      <c r="P3" s="44" t="s">
        <v>532</v>
      </c>
    </row>
    <row r="4" spans="4:16" x14ac:dyDescent="0.25">
      <c r="D4" t="s">
        <v>0</v>
      </c>
      <c r="F4" t="s">
        <v>206</v>
      </c>
      <c r="H4" t="s">
        <v>411</v>
      </c>
      <c r="J4" t="s">
        <v>415</v>
      </c>
      <c r="K4" t="s">
        <v>412</v>
      </c>
      <c r="O4" s="3">
        <v>42887</v>
      </c>
      <c r="P4" s="44" t="s">
        <v>538</v>
      </c>
    </row>
    <row r="5" spans="4:16" x14ac:dyDescent="0.25">
      <c r="D5" t="s">
        <v>1</v>
      </c>
      <c r="F5" t="s">
        <v>207</v>
      </c>
      <c r="H5" t="s">
        <v>412</v>
      </c>
      <c r="J5" t="s">
        <v>416</v>
      </c>
      <c r="K5" t="s">
        <v>417</v>
      </c>
    </row>
    <row r="6" spans="4:16" x14ac:dyDescent="0.25">
      <c r="D6" t="s">
        <v>2</v>
      </c>
      <c r="F6" t="s">
        <v>208</v>
      </c>
      <c r="H6" t="s">
        <v>413</v>
      </c>
      <c r="J6" t="s">
        <v>418</v>
      </c>
      <c r="K6" t="s">
        <v>419</v>
      </c>
    </row>
    <row r="7" spans="4:16" x14ac:dyDescent="0.25">
      <c r="D7" t="s">
        <v>3</v>
      </c>
      <c r="F7" t="s">
        <v>209</v>
      </c>
      <c r="H7" t="s">
        <v>414</v>
      </c>
      <c r="J7" t="s">
        <v>420</v>
      </c>
      <c r="K7" t="s">
        <v>421</v>
      </c>
    </row>
    <row r="8" spans="4:16" x14ac:dyDescent="0.25">
      <c r="D8" t="s">
        <v>4</v>
      </c>
      <c r="F8" t="s">
        <v>210</v>
      </c>
      <c r="H8" t="s">
        <v>410</v>
      </c>
      <c r="J8" t="s">
        <v>422</v>
      </c>
      <c r="K8" t="s">
        <v>423</v>
      </c>
    </row>
    <row r="9" spans="4:16" x14ac:dyDescent="0.25">
      <c r="D9" t="s">
        <v>5</v>
      </c>
      <c r="F9" t="s">
        <v>211</v>
      </c>
      <c r="J9" t="s">
        <v>424</v>
      </c>
      <c r="K9" t="s">
        <v>425</v>
      </c>
    </row>
    <row r="10" spans="4:16" x14ac:dyDescent="0.25">
      <c r="D10" t="s">
        <v>6</v>
      </c>
      <c r="F10" t="s">
        <v>212</v>
      </c>
      <c r="J10" t="s">
        <v>426</v>
      </c>
      <c r="K10" t="s">
        <v>427</v>
      </c>
    </row>
    <row r="11" spans="4:16" x14ac:dyDescent="0.25">
      <c r="D11" t="s">
        <v>7</v>
      </c>
      <c r="F11" t="s">
        <v>213</v>
      </c>
      <c r="J11" t="s">
        <v>428</v>
      </c>
      <c r="K11" t="s">
        <v>429</v>
      </c>
    </row>
    <row r="12" spans="4:16" x14ac:dyDescent="0.25">
      <c r="D12" t="s">
        <v>8</v>
      </c>
      <c r="F12" t="s">
        <v>214</v>
      </c>
      <c r="J12" t="s">
        <v>430</v>
      </c>
      <c r="K12" t="s">
        <v>411</v>
      </c>
    </row>
    <row r="13" spans="4:16" x14ac:dyDescent="0.25">
      <c r="D13" t="s">
        <v>9</v>
      </c>
      <c r="F13" t="s">
        <v>215</v>
      </c>
      <c r="J13" t="s">
        <v>431</v>
      </c>
      <c r="K13" t="s">
        <v>432</v>
      </c>
    </row>
    <row r="14" spans="4:16" x14ac:dyDescent="0.25">
      <c r="D14" t="s">
        <v>10</v>
      </c>
      <c r="F14" t="s">
        <v>216</v>
      </c>
      <c r="J14" t="s">
        <v>433</v>
      </c>
      <c r="K14" t="s">
        <v>434</v>
      </c>
    </row>
    <row r="15" spans="4:16" x14ac:dyDescent="0.25">
      <c r="D15" t="s">
        <v>11</v>
      </c>
      <c r="F15" t="s">
        <v>217</v>
      </c>
      <c r="J15" t="s">
        <v>435</v>
      </c>
      <c r="K15" t="s">
        <v>436</v>
      </c>
    </row>
    <row r="16" spans="4:16" x14ac:dyDescent="0.25">
      <c r="D16" t="s">
        <v>12</v>
      </c>
      <c r="F16" t="s">
        <v>218</v>
      </c>
      <c r="J16" t="s">
        <v>437</v>
      </c>
      <c r="K16" t="s">
        <v>438</v>
      </c>
    </row>
    <row r="17" spans="4:11" x14ac:dyDescent="0.25">
      <c r="D17" t="s">
        <v>13</v>
      </c>
      <c r="F17" t="s">
        <v>219</v>
      </c>
      <c r="J17" t="s">
        <v>439</v>
      </c>
      <c r="K17" t="s">
        <v>440</v>
      </c>
    </row>
    <row r="18" spans="4:11" x14ac:dyDescent="0.25">
      <c r="D18" t="s">
        <v>14</v>
      </c>
      <c r="F18" t="s">
        <v>220</v>
      </c>
      <c r="J18" t="s">
        <v>441</v>
      </c>
      <c r="K18" t="s">
        <v>442</v>
      </c>
    </row>
    <row r="19" spans="4:11" x14ac:dyDescent="0.25">
      <c r="D19" t="s">
        <v>15</v>
      </c>
      <c r="F19" t="s">
        <v>221</v>
      </c>
      <c r="J19" t="s">
        <v>443</v>
      </c>
      <c r="K19" t="s">
        <v>444</v>
      </c>
    </row>
    <row r="20" spans="4:11" x14ac:dyDescent="0.25">
      <c r="D20" t="s">
        <v>16</v>
      </c>
      <c r="F20" t="s">
        <v>222</v>
      </c>
      <c r="J20" t="s">
        <v>445</v>
      </c>
      <c r="K20" t="s">
        <v>446</v>
      </c>
    </row>
    <row r="21" spans="4:11" x14ac:dyDescent="0.25">
      <c r="D21" t="s">
        <v>17</v>
      </c>
      <c r="F21" t="s">
        <v>223</v>
      </c>
      <c r="J21" t="s">
        <v>447</v>
      </c>
      <c r="K21" t="s">
        <v>414</v>
      </c>
    </row>
    <row r="22" spans="4:11" x14ac:dyDescent="0.25">
      <c r="D22" t="s">
        <v>18</v>
      </c>
      <c r="F22" t="s">
        <v>224</v>
      </c>
      <c r="J22" t="s">
        <v>448</v>
      </c>
      <c r="K22" t="s">
        <v>449</v>
      </c>
    </row>
    <row r="23" spans="4:11" x14ac:dyDescent="0.25">
      <c r="D23" t="s">
        <v>19</v>
      </c>
      <c r="F23" t="s">
        <v>225</v>
      </c>
      <c r="J23" t="s">
        <v>450</v>
      </c>
      <c r="K23" t="s">
        <v>451</v>
      </c>
    </row>
    <row r="24" spans="4:11" x14ac:dyDescent="0.25">
      <c r="D24" t="s">
        <v>20</v>
      </c>
      <c r="F24" t="s">
        <v>226</v>
      </c>
      <c r="J24" t="s">
        <v>452</v>
      </c>
      <c r="K24" t="s">
        <v>453</v>
      </c>
    </row>
    <row r="25" spans="4:11" x14ac:dyDescent="0.25">
      <c r="D25" t="s">
        <v>21</v>
      </c>
      <c r="F25" t="s">
        <v>227</v>
      </c>
      <c r="J25" t="s">
        <v>454</v>
      </c>
      <c r="K25" t="s">
        <v>455</v>
      </c>
    </row>
    <row r="26" spans="4:11" x14ac:dyDescent="0.25">
      <c r="D26" t="s">
        <v>22</v>
      </c>
      <c r="F26" t="s">
        <v>228</v>
      </c>
      <c r="J26" t="s">
        <v>456</v>
      </c>
      <c r="K26" t="s">
        <v>457</v>
      </c>
    </row>
    <row r="27" spans="4:11" x14ac:dyDescent="0.25">
      <c r="D27" t="s">
        <v>23</v>
      </c>
      <c r="F27" t="s">
        <v>229</v>
      </c>
      <c r="J27" t="s">
        <v>458</v>
      </c>
      <c r="K27" t="s">
        <v>413</v>
      </c>
    </row>
    <row r="28" spans="4:11" x14ac:dyDescent="0.25">
      <c r="D28" t="s">
        <v>24</v>
      </c>
      <c r="F28" t="s">
        <v>230</v>
      </c>
      <c r="J28" t="s">
        <v>459</v>
      </c>
      <c r="K28" t="s">
        <v>460</v>
      </c>
    </row>
    <row r="29" spans="4:11" x14ac:dyDescent="0.25">
      <c r="D29" t="s">
        <v>25</v>
      </c>
      <c r="F29" t="s">
        <v>231</v>
      </c>
      <c r="J29" t="s">
        <v>461</v>
      </c>
      <c r="K29" t="s">
        <v>462</v>
      </c>
    </row>
    <row r="30" spans="4:11" x14ac:dyDescent="0.25">
      <c r="D30" t="s">
        <v>26</v>
      </c>
      <c r="F30" t="s">
        <v>232</v>
      </c>
      <c r="J30" t="s">
        <v>463</v>
      </c>
      <c r="K30" t="s">
        <v>464</v>
      </c>
    </row>
    <row r="31" spans="4:11" x14ac:dyDescent="0.25">
      <c r="D31" t="s">
        <v>27</v>
      </c>
      <c r="F31" t="s">
        <v>233</v>
      </c>
      <c r="J31" t="s">
        <v>465</v>
      </c>
      <c r="K31" t="s">
        <v>466</v>
      </c>
    </row>
    <row r="32" spans="4:11" x14ac:dyDescent="0.25">
      <c r="D32" t="s">
        <v>28</v>
      </c>
      <c r="F32" t="s">
        <v>234</v>
      </c>
      <c r="J32" t="s">
        <v>467</v>
      </c>
      <c r="K32" t="s">
        <v>468</v>
      </c>
    </row>
    <row r="33" spans="4:11" x14ac:dyDescent="0.25">
      <c r="D33" t="s">
        <v>29</v>
      </c>
      <c r="F33" t="s">
        <v>235</v>
      </c>
      <c r="J33" t="s">
        <v>469</v>
      </c>
      <c r="K33" t="s">
        <v>470</v>
      </c>
    </row>
    <row r="34" spans="4:11" x14ac:dyDescent="0.25">
      <c r="D34" t="s">
        <v>542</v>
      </c>
      <c r="F34" t="s">
        <v>236</v>
      </c>
      <c r="J34" t="s">
        <v>471</v>
      </c>
      <c r="K34" t="s">
        <v>472</v>
      </c>
    </row>
    <row r="35" spans="4:11" x14ac:dyDescent="0.25">
      <c r="D35" t="s">
        <v>543</v>
      </c>
      <c r="F35" t="s">
        <v>237</v>
      </c>
      <c r="J35" t="s">
        <v>473</v>
      </c>
      <c r="K35" t="s">
        <v>474</v>
      </c>
    </row>
    <row r="36" spans="4:11" x14ac:dyDescent="0.25">
      <c r="D36" t="s">
        <v>544</v>
      </c>
      <c r="F36" t="s">
        <v>238</v>
      </c>
      <c r="J36" t="s">
        <v>475</v>
      </c>
      <c r="K36" t="s">
        <v>476</v>
      </c>
    </row>
    <row r="37" spans="4:11" x14ac:dyDescent="0.25">
      <c r="D37" t="s">
        <v>545</v>
      </c>
      <c r="F37" t="s">
        <v>239</v>
      </c>
      <c r="J37" t="s">
        <v>477</v>
      </c>
      <c r="K37" t="s">
        <v>478</v>
      </c>
    </row>
    <row r="38" spans="4:11" x14ac:dyDescent="0.25">
      <c r="D38" t="s">
        <v>546</v>
      </c>
      <c r="F38" t="s">
        <v>240</v>
      </c>
      <c r="J38" t="s">
        <v>479</v>
      </c>
      <c r="K38" t="s">
        <v>480</v>
      </c>
    </row>
    <row r="39" spans="4:11" x14ac:dyDescent="0.25">
      <c r="D39" t="s">
        <v>547</v>
      </c>
      <c r="F39" t="s">
        <v>241</v>
      </c>
      <c r="J39" t="s">
        <v>481</v>
      </c>
      <c r="K39" t="s">
        <v>482</v>
      </c>
    </row>
    <row r="40" spans="4:11" x14ac:dyDescent="0.25">
      <c r="D40" t="s">
        <v>548</v>
      </c>
      <c r="F40" t="s">
        <v>242</v>
      </c>
      <c r="J40" t="s">
        <v>483</v>
      </c>
      <c r="K40" t="s">
        <v>484</v>
      </c>
    </row>
    <row r="41" spans="4:11" x14ac:dyDescent="0.25">
      <c r="D41" t="s">
        <v>549</v>
      </c>
      <c r="F41" t="s">
        <v>243</v>
      </c>
      <c r="J41" t="s">
        <v>485</v>
      </c>
      <c r="K41" t="s">
        <v>486</v>
      </c>
    </row>
    <row r="42" spans="4:11" x14ac:dyDescent="0.25">
      <c r="D42" t="s">
        <v>550</v>
      </c>
      <c r="F42" t="s">
        <v>244</v>
      </c>
      <c r="J42" t="s">
        <v>487</v>
      </c>
      <c r="K42" t="s">
        <v>488</v>
      </c>
    </row>
    <row r="43" spans="4:11" x14ac:dyDescent="0.25">
      <c r="D43" t="s">
        <v>551</v>
      </c>
      <c r="F43" t="s">
        <v>245</v>
      </c>
      <c r="J43" t="s">
        <v>489</v>
      </c>
      <c r="K43" t="s">
        <v>490</v>
      </c>
    </row>
    <row r="44" spans="4:11" x14ac:dyDescent="0.25">
      <c r="D44" t="s">
        <v>552</v>
      </c>
      <c r="F44" t="s">
        <v>246</v>
      </c>
      <c r="J44" t="s">
        <v>491</v>
      </c>
      <c r="K44" t="s">
        <v>492</v>
      </c>
    </row>
    <row r="45" spans="4:11" x14ac:dyDescent="0.25">
      <c r="D45" t="s">
        <v>553</v>
      </c>
      <c r="F45" t="s">
        <v>247</v>
      </c>
      <c r="J45" t="s">
        <v>493</v>
      </c>
      <c r="K45" t="s">
        <v>494</v>
      </c>
    </row>
    <row r="46" spans="4:11" x14ac:dyDescent="0.25">
      <c r="D46" t="s">
        <v>554</v>
      </c>
      <c r="F46" t="s">
        <v>248</v>
      </c>
      <c r="J46" t="s">
        <v>495</v>
      </c>
      <c r="K46" t="s">
        <v>410</v>
      </c>
    </row>
    <row r="47" spans="4:11" x14ac:dyDescent="0.25">
      <c r="D47" t="s">
        <v>555</v>
      </c>
      <c r="F47" t="s">
        <v>249</v>
      </c>
      <c r="J47" t="s">
        <v>496</v>
      </c>
      <c r="K47" t="s">
        <v>497</v>
      </c>
    </row>
    <row r="48" spans="4:11" x14ac:dyDescent="0.25">
      <c r="D48" t="s">
        <v>556</v>
      </c>
      <c r="F48" t="s">
        <v>250</v>
      </c>
      <c r="J48" t="s">
        <v>498</v>
      </c>
      <c r="K48" t="s">
        <v>499</v>
      </c>
    </row>
    <row r="49" spans="4:11" x14ac:dyDescent="0.25">
      <c r="D49" t="s">
        <v>557</v>
      </c>
      <c r="F49" t="s">
        <v>251</v>
      </c>
      <c r="J49" t="s">
        <v>500</v>
      </c>
      <c r="K49" t="s">
        <v>501</v>
      </c>
    </row>
    <row r="50" spans="4:11" x14ac:dyDescent="0.25">
      <c r="D50" t="s">
        <v>558</v>
      </c>
      <c r="F50" t="s">
        <v>252</v>
      </c>
      <c r="J50" t="s">
        <v>502</v>
      </c>
      <c r="K50" t="s">
        <v>503</v>
      </c>
    </row>
    <row r="51" spans="4:11" x14ac:dyDescent="0.25">
      <c r="D51" t="s">
        <v>559</v>
      </c>
      <c r="F51" t="s">
        <v>253</v>
      </c>
      <c r="J51" t="s">
        <v>504</v>
      </c>
      <c r="K51" t="s">
        <v>505</v>
      </c>
    </row>
    <row r="52" spans="4:11" x14ac:dyDescent="0.25">
      <c r="D52" t="s">
        <v>560</v>
      </c>
      <c r="F52" t="s">
        <v>254</v>
      </c>
      <c r="J52" t="s">
        <v>506</v>
      </c>
      <c r="K52" t="s">
        <v>507</v>
      </c>
    </row>
    <row r="53" spans="4:11" x14ac:dyDescent="0.25">
      <c r="D53" t="s">
        <v>561</v>
      </c>
      <c r="F53" t="s">
        <v>255</v>
      </c>
      <c r="J53" t="s">
        <v>508</v>
      </c>
      <c r="K53" t="s">
        <v>509</v>
      </c>
    </row>
    <row r="54" spans="4:11" x14ac:dyDescent="0.25">
      <c r="D54" t="s">
        <v>562</v>
      </c>
      <c r="F54" t="s">
        <v>256</v>
      </c>
      <c r="J54" t="s">
        <v>510</v>
      </c>
      <c r="K54" t="s">
        <v>511</v>
      </c>
    </row>
    <row r="55" spans="4:11" x14ac:dyDescent="0.25">
      <c r="D55" t="s">
        <v>563</v>
      </c>
      <c r="F55" t="s">
        <v>257</v>
      </c>
      <c r="J55" t="s">
        <v>512</v>
      </c>
      <c r="K55" t="s">
        <v>513</v>
      </c>
    </row>
    <row r="56" spans="4:11" x14ac:dyDescent="0.25">
      <c r="D56" t="s">
        <v>564</v>
      </c>
      <c r="F56" t="s">
        <v>258</v>
      </c>
      <c r="J56" t="s">
        <v>514</v>
      </c>
      <c r="K56" t="s">
        <v>515</v>
      </c>
    </row>
    <row r="57" spans="4:11" x14ac:dyDescent="0.25">
      <c r="D57" t="s">
        <v>565</v>
      </c>
      <c r="F57" t="s">
        <v>259</v>
      </c>
      <c r="J57" t="s">
        <v>516</v>
      </c>
      <c r="K57" t="s">
        <v>517</v>
      </c>
    </row>
    <row r="58" spans="4:11" x14ac:dyDescent="0.25">
      <c r="D58" t="s">
        <v>566</v>
      </c>
      <c r="F58" t="s">
        <v>260</v>
      </c>
      <c r="J58" t="s">
        <v>518</v>
      </c>
      <c r="K58" t="s">
        <v>519</v>
      </c>
    </row>
    <row r="59" spans="4:11" x14ac:dyDescent="0.25">
      <c r="D59" t="s">
        <v>567</v>
      </c>
      <c r="F59" t="s">
        <v>261</v>
      </c>
      <c r="J59" t="s">
        <v>520</v>
      </c>
      <c r="K59" t="s">
        <v>521</v>
      </c>
    </row>
    <row r="60" spans="4:11" x14ac:dyDescent="0.25">
      <c r="D60" t="s">
        <v>568</v>
      </c>
      <c r="F60" t="s">
        <v>262</v>
      </c>
      <c r="J60" t="s">
        <v>522</v>
      </c>
      <c r="K60" t="s">
        <v>523</v>
      </c>
    </row>
    <row r="61" spans="4:11" x14ac:dyDescent="0.25">
      <c r="D61" t="s">
        <v>569</v>
      </c>
      <c r="F61" t="s">
        <v>263</v>
      </c>
      <c r="J61" t="s">
        <v>524</v>
      </c>
      <c r="K61" t="s">
        <v>525</v>
      </c>
    </row>
    <row r="62" spans="4:11" x14ac:dyDescent="0.25">
      <c r="D62" t="s">
        <v>570</v>
      </c>
      <c r="F62" t="s">
        <v>264</v>
      </c>
      <c r="J62" t="s">
        <v>526</v>
      </c>
      <c r="K62" t="s">
        <v>527</v>
      </c>
    </row>
    <row r="63" spans="4:11" x14ac:dyDescent="0.25">
      <c r="D63" t="s">
        <v>571</v>
      </c>
      <c r="F63" t="s">
        <v>265</v>
      </c>
      <c r="J63" t="s">
        <v>528</v>
      </c>
      <c r="K63" t="s">
        <v>529</v>
      </c>
    </row>
    <row r="64" spans="4:11" x14ac:dyDescent="0.25">
      <c r="D64" t="s">
        <v>572</v>
      </c>
      <c r="F64" t="s">
        <v>266</v>
      </c>
    </row>
    <row r="65" spans="4:6" x14ac:dyDescent="0.25">
      <c r="D65" t="s">
        <v>573</v>
      </c>
      <c r="F65" t="s">
        <v>267</v>
      </c>
    </row>
    <row r="66" spans="4:6" x14ac:dyDescent="0.25">
      <c r="D66" t="s">
        <v>574</v>
      </c>
      <c r="F66" t="s">
        <v>268</v>
      </c>
    </row>
    <row r="67" spans="4:6" x14ac:dyDescent="0.25">
      <c r="D67" t="s">
        <v>575</v>
      </c>
      <c r="F67" t="s">
        <v>269</v>
      </c>
    </row>
    <row r="68" spans="4:6" x14ac:dyDescent="0.25">
      <c r="D68" t="s">
        <v>576</v>
      </c>
      <c r="F68" t="s">
        <v>270</v>
      </c>
    </row>
    <row r="69" spans="4:6" x14ac:dyDescent="0.25">
      <c r="D69" t="s">
        <v>577</v>
      </c>
      <c r="F69" t="s">
        <v>271</v>
      </c>
    </row>
    <row r="70" spans="4:6" x14ac:dyDescent="0.25">
      <c r="D70" t="s">
        <v>578</v>
      </c>
      <c r="F70" t="s">
        <v>272</v>
      </c>
    </row>
    <row r="71" spans="4:6" x14ac:dyDescent="0.25">
      <c r="D71" t="s">
        <v>579</v>
      </c>
      <c r="F71" t="s">
        <v>273</v>
      </c>
    </row>
    <row r="72" spans="4:6" x14ac:dyDescent="0.25">
      <c r="D72" t="s">
        <v>580</v>
      </c>
      <c r="F72" t="s">
        <v>274</v>
      </c>
    </row>
    <row r="73" spans="4:6" x14ac:dyDescent="0.25">
      <c r="D73" t="s">
        <v>581</v>
      </c>
      <c r="F73" t="s">
        <v>275</v>
      </c>
    </row>
    <row r="74" spans="4:6" x14ac:dyDescent="0.25">
      <c r="D74" t="s">
        <v>582</v>
      </c>
      <c r="F74" t="s">
        <v>276</v>
      </c>
    </row>
    <row r="75" spans="4:6" x14ac:dyDescent="0.25">
      <c r="D75" t="s">
        <v>583</v>
      </c>
      <c r="F75" t="s">
        <v>277</v>
      </c>
    </row>
    <row r="76" spans="4:6" x14ac:dyDescent="0.25">
      <c r="D76" t="s">
        <v>584</v>
      </c>
      <c r="F76" t="s">
        <v>278</v>
      </c>
    </row>
    <row r="77" spans="4:6" x14ac:dyDescent="0.25">
      <c r="D77" t="s">
        <v>585</v>
      </c>
      <c r="F77" t="s">
        <v>279</v>
      </c>
    </row>
    <row r="78" spans="4:6" x14ac:dyDescent="0.25">
      <c r="D78" t="s">
        <v>586</v>
      </c>
      <c r="F78" t="s">
        <v>280</v>
      </c>
    </row>
    <row r="79" spans="4:6" x14ac:dyDescent="0.25">
      <c r="D79" t="s">
        <v>587</v>
      </c>
      <c r="F79" t="s">
        <v>281</v>
      </c>
    </row>
    <row r="80" spans="4:6" x14ac:dyDescent="0.25">
      <c r="D80" t="s">
        <v>588</v>
      </c>
      <c r="F80" t="s">
        <v>282</v>
      </c>
    </row>
    <row r="81" spans="4:6" x14ac:dyDescent="0.25">
      <c r="D81" t="s">
        <v>589</v>
      </c>
      <c r="F81" t="s">
        <v>283</v>
      </c>
    </row>
    <row r="82" spans="4:6" x14ac:dyDescent="0.25">
      <c r="D82" t="s">
        <v>590</v>
      </c>
      <c r="F82" t="s">
        <v>284</v>
      </c>
    </row>
    <row r="83" spans="4:6" x14ac:dyDescent="0.25">
      <c r="D83" t="s">
        <v>591</v>
      </c>
      <c r="F83" t="s">
        <v>285</v>
      </c>
    </row>
    <row r="84" spans="4:6" x14ac:dyDescent="0.25">
      <c r="D84" t="s">
        <v>592</v>
      </c>
      <c r="F84" t="s">
        <v>286</v>
      </c>
    </row>
    <row r="85" spans="4:6" x14ac:dyDescent="0.25">
      <c r="D85" t="s">
        <v>593</v>
      </c>
      <c r="F85" t="s">
        <v>287</v>
      </c>
    </row>
    <row r="86" spans="4:6" x14ac:dyDescent="0.25">
      <c r="D86" t="s">
        <v>594</v>
      </c>
      <c r="F86" t="s">
        <v>288</v>
      </c>
    </row>
    <row r="87" spans="4:6" x14ac:dyDescent="0.25">
      <c r="D87" t="s">
        <v>595</v>
      </c>
      <c r="F87" t="s">
        <v>289</v>
      </c>
    </row>
    <row r="88" spans="4:6" x14ac:dyDescent="0.25">
      <c r="D88" t="s">
        <v>596</v>
      </c>
      <c r="F88" t="s">
        <v>290</v>
      </c>
    </row>
    <row r="89" spans="4:6" x14ac:dyDescent="0.25">
      <c r="D89" t="s">
        <v>597</v>
      </c>
      <c r="F89" t="s">
        <v>291</v>
      </c>
    </row>
    <row r="90" spans="4:6" x14ac:dyDescent="0.25">
      <c r="D90" t="s">
        <v>598</v>
      </c>
      <c r="F90" t="s">
        <v>292</v>
      </c>
    </row>
    <row r="91" spans="4:6" x14ac:dyDescent="0.25">
      <c r="D91" t="s">
        <v>599</v>
      </c>
      <c r="F91" t="s">
        <v>293</v>
      </c>
    </row>
    <row r="92" spans="4:6" x14ac:dyDescent="0.25">
      <c r="D92" t="s">
        <v>600</v>
      </c>
      <c r="F92" t="s">
        <v>294</v>
      </c>
    </row>
    <row r="93" spans="4:6" x14ac:dyDescent="0.25">
      <c r="D93" t="s">
        <v>601</v>
      </c>
      <c r="F93" t="s">
        <v>295</v>
      </c>
    </row>
    <row r="94" spans="4:6" x14ac:dyDescent="0.25">
      <c r="D94" t="s">
        <v>602</v>
      </c>
      <c r="F94" t="s">
        <v>296</v>
      </c>
    </row>
    <row r="95" spans="4:6" x14ac:dyDescent="0.25">
      <c r="D95" t="s">
        <v>603</v>
      </c>
      <c r="F95" t="s">
        <v>297</v>
      </c>
    </row>
    <row r="96" spans="4:6" x14ac:dyDescent="0.25">
      <c r="D96" t="s">
        <v>604</v>
      </c>
      <c r="F96" t="s">
        <v>298</v>
      </c>
    </row>
    <row r="97" spans="4:6" x14ac:dyDescent="0.25">
      <c r="D97" t="s">
        <v>605</v>
      </c>
      <c r="F97" t="s">
        <v>299</v>
      </c>
    </row>
    <row r="98" spans="4:6" x14ac:dyDescent="0.25">
      <c r="D98" t="s">
        <v>606</v>
      </c>
      <c r="F98" t="s">
        <v>300</v>
      </c>
    </row>
    <row r="99" spans="4:6" x14ac:dyDescent="0.25">
      <c r="D99" t="s">
        <v>607</v>
      </c>
      <c r="F99" t="s">
        <v>301</v>
      </c>
    </row>
    <row r="100" spans="4:6" x14ac:dyDescent="0.25">
      <c r="D100" t="s">
        <v>608</v>
      </c>
      <c r="F100" t="s">
        <v>302</v>
      </c>
    </row>
    <row r="101" spans="4:6" x14ac:dyDescent="0.25">
      <c r="D101" t="s">
        <v>609</v>
      </c>
      <c r="F101" t="s">
        <v>303</v>
      </c>
    </row>
    <row r="102" spans="4:6" x14ac:dyDescent="0.25">
      <c r="D102" t="s">
        <v>610</v>
      </c>
      <c r="F102" t="s">
        <v>304</v>
      </c>
    </row>
    <row r="103" spans="4:6" x14ac:dyDescent="0.25">
      <c r="D103" t="s">
        <v>611</v>
      </c>
      <c r="F103" t="s">
        <v>305</v>
      </c>
    </row>
    <row r="104" spans="4:6" x14ac:dyDescent="0.25">
      <c r="D104" t="s">
        <v>612</v>
      </c>
      <c r="F104" t="s">
        <v>306</v>
      </c>
    </row>
    <row r="105" spans="4:6" x14ac:dyDescent="0.25">
      <c r="D105" t="s">
        <v>613</v>
      </c>
      <c r="F105" t="s">
        <v>307</v>
      </c>
    </row>
    <row r="106" spans="4:6" x14ac:dyDescent="0.25">
      <c r="D106" t="s">
        <v>614</v>
      </c>
      <c r="F106" t="s">
        <v>308</v>
      </c>
    </row>
    <row r="107" spans="4:6" x14ac:dyDescent="0.25">
      <c r="D107" t="s">
        <v>615</v>
      </c>
      <c r="F107" t="s">
        <v>309</v>
      </c>
    </row>
    <row r="108" spans="4:6" x14ac:dyDescent="0.25">
      <c r="D108" t="s">
        <v>616</v>
      </c>
      <c r="F108" t="s">
        <v>310</v>
      </c>
    </row>
    <row r="109" spans="4:6" x14ac:dyDescent="0.25">
      <c r="D109" t="s">
        <v>617</v>
      </c>
      <c r="F109" t="s">
        <v>311</v>
      </c>
    </row>
    <row r="110" spans="4:6" x14ac:dyDescent="0.25">
      <c r="D110" t="s">
        <v>618</v>
      </c>
      <c r="F110" t="s">
        <v>312</v>
      </c>
    </row>
    <row r="111" spans="4:6" x14ac:dyDescent="0.25">
      <c r="D111" t="s">
        <v>619</v>
      </c>
      <c r="F111" t="s">
        <v>313</v>
      </c>
    </row>
    <row r="112" spans="4:6" x14ac:dyDescent="0.25">
      <c r="D112" t="s">
        <v>620</v>
      </c>
      <c r="F112" t="s">
        <v>314</v>
      </c>
    </row>
    <row r="113" spans="4:6" x14ac:dyDescent="0.25">
      <c r="D113" t="s">
        <v>621</v>
      </c>
      <c r="F113" t="s">
        <v>315</v>
      </c>
    </row>
    <row r="114" spans="4:6" x14ac:dyDescent="0.25">
      <c r="D114" t="s">
        <v>622</v>
      </c>
      <c r="F114" t="s">
        <v>316</v>
      </c>
    </row>
    <row r="115" spans="4:6" x14ac:dyDescent="0.25">
      <c r="D115" t="s">
        <v>623</v>
      </c>
      <c r="F115" t="s">
        <v>317</v>
      </c>
    </row>
    <row r="116" spans="4:6" x14ac:dyDescent="0.25">
      <c r="D116" t="s">
        <v>624</v>
      </c>
      <c r="F116" t="s">
        <v>318</v>
      </c>
    </row>
    <row r="117" spans="4:6" x14ac:dyDescent="0.25">
      <c r="D117" t="s">
        <v>625</v>
      </c>
      <c r="F117" t="s">
        <v>319</v>
      </c>
    </row>
    <row r="118" spans="4:6" x14ac:dyDescent="0.25">
      <c r="D118" t="s">
        <v>626</v>
      </c>
      <c r="F118" t="s">
        <v>320</v>
      </c>
    </row>
    <row r="119" spans="4:6" x14ac:dyDescent="0.25">
      <c r="D119" t="s">
        <v>627</v>
      </c>
      <c r="F119" t="s">
        <v>321</v>
      </c>
    </row>
    <row r="120" spans="4:6" x14ac:dyDescent="0.25">
      <c r="D120" t="s">
        <v>628</v>
      </c>
      <c r="F120" t="s">
        <v>322</v>
      </c>
    </row>
    <row r="121" spans="4:6" x14ac:dyDescent="0.25">
      <c r="D121" t="s">
        <v>629</v>
      </c>
      <c r="F121" t="s">
        <v>323</v>
      </c>
    </row>
    <row r="122" spans="4:6" x14ac:dyDescent="0.25">
      <c r="F122" t="s">
        <v>324</v>
      </c>
    </row>
    <row r="123" spans="4:6" x14ac:dyDescent="0.25">
      <c r="F123" t="s">
        <v>325</v>
      </c>
    </row>
    <row r="124" spans="4:6" x14ac:dyDescent="0.25">
      <c r="F124" t="s">
        <v>326</v>
      </c>
    </row>
    <row r="125" spans="4:6" x14ac:dyDescent="0.25">
      <c r="F125" t="s">
        <v>327</v>
      </c>
    </row>
    <row r="126" spans="4:6" x14ac:dyDescent="0.25">
      <c r="F126" t="s">
        <v>328</v>
      </c>
    </row>
    <row r="127" spans="4:6" x14ac:dyDescent="0.25">
      <c r="F127" t="s">
        <v>329</v>
      </c>
    </row>
    <row r="128" spans="4:6" x14ac:dyDescent="0.25">
      <c r="F128" t="s">
        <v>330</v>
      </c>
    </row>
    <row r="129" spans="6:6" x14ac:dyDescent="0.25">
      <c r="F129" t="s">
        <v>331</v>
      </c>
    </row>
    <row r="130" spans="6:6" x14ac:dyDescent="0.25">
      <c r="F130" t="s">
        <v>332</v>
      </c>
    </row>
    <row r="131" spans="6:6" x14ac:dyDescent="0.25">
      <c r="F131" t="s">
        <v>333</v>
      </c>
    </row>
    <row r="132" spans="6:6" x14ac:dyDescent="0.25">
      <c r="F132" t="s">
        <v>334</v>
      </c>
    </row>
    <row r="133" spans="6:6" x14ac:dyDescent="0.25">
      <c r="F133" t="s">
        <v>335</v>
      </c>
    </row>
    <row r="134" spans="6:6" x14ac:dyDescent="0.25">
      <c r="F134" t="s">
        <v>336</v>
      </c>
    </row>
    <row r="135" spans="6:6" x14ac:dyDescent="0.25">
      <c r="F135" t="s">
        <v>337</v>
      </c>
    </row>
    <row r="136" spans="6:6" x14ac:dyDescent="0.25">
      <c r="F136" t="s">
        <v>338</v>
      </c>
    </row>
    <row r="137" spans="6:6" x14ac:dyDescent="0.25">
      <c r="F137" t="s">
        <v>339</v>
      </c>
    </row>
    <row r="138" spans="6:6" x14ac:dyDescent="0.25">
      <c r="F138" t="s">
        <v>340</v>
      </c>
    </row>
    <row r="139" spans="6:6" x14ac:dyDescent="0.25">
      <c r="F139" t="s">
        <v>341</v>
      </c>
    </row>
    <row r="140" spans="6:6" x14ac:dyDescent="0.25">
      <c r="F140" t="s">
        <v>342</v>
      </c>
    </row>
    <row r="141" spans="6:6" x14ac:dyDescent="0.25">
      <c r="F141" t="s">
        <v>343</v>
      </c>
    </row>
    <row r="142" spans="6:6" x14ac:dyDescent="0.25">
      <c r="F142" t="s">
        <v>344</v>
      </c>
    </row>
    <row r="143" spans="6:6" x14ac:dyDescent="0.25">
      <c r="F143" t="s">
        <v>345</v>
      </c>
    </row>
    <row r="144" spans="6:6" x14ac:dyDescent="0.25">
      <c r="F144" t="s">
        <v>346</v>
      </c>
    </row>
    <row r="145" spans="6:6" x14ac:dyDescent="0.25">
      <c r="F145" t="s">
        <v>347</v>
      </c>
    </row>
    <row r="146" spans="6:6" x14ac:dyDescent="0.25">
      <c r="F146" t="s">
        <v>348</v>
      </c>
    </row>
    <row r="147" spans="6:6" x14ac:dyDescent="0.25">
      <c r="F147" t="s">
        <v>349</v>
      </c>
    </row>
    <row r="148" spans="6:6" x14ac:dyDescent="0.25">
      <c r="F148" t="s">
        <v>350</v>
      </c>
    </row>
    <row r="149" spans="6:6" x14ac:dyDescent="0.25">
      <c r="F149" t="s">
        <v>351</v>
      </c>
    </row>
    <row r="150" spans="6:6" x14ac:dyDescent="0.25">
      <c r="F150" t="s">
        <v>352</v>
      </c>
    </row>
    <row r="151" spans="6:6" x14ac:dyDescent="0.25">
      <c r="F151" t="s">
        <v>353</v>
      </c>
    </row>
    <row r="152" spans="6:6" x14ac:dyDescent="0.25">
      <c r="F152" t="s">
        <v>354</v>
      </c>
    </row>
    <row r="153" spans="6:6" x14ac:dyDescent="0.25">
      <c r="F153" t="s">
        <v>355</v>
      </c>
    </row>
    <row r="154" spans="6:6" x14ac:dyDescent="0.25">
      <c r="F154" t="s">
        <v>356</v>
      </c>
    </row>
    <row r="155" spans="6:6" x14ac:dyDescent="0.25">
      <c r="F155" t="s">
        <v>357</v>
      </c>
    </row>
    <row r="156" spans="6:6" x14ac:dyDescent="0.25">
      <c r="F156" t="s">
        <v>358</v>
      </c>
    </row>
    <row r="157" spans="6:6" x14ac:dyDescent="0.25">
      <c r="F157" t="s">
        <v>359</v>
      </c>
    </row>
    <row r="158" spans="6:6" x14ac:dyDescent="0.25">
      <c r="F158" t="s">
        <v>360</v>
      </c>
    </row>
    <row r="159" spans="6:6" x14ac:dyDescent="0.25">
      <c r="F159" t="s">
        <v>361</v>
      </c>
    </row>
    <row r="160" spans="6:6" x14ac:dyDescent="0.25">
      <c r="F160" t="s">
        <v>362</v>
      </c>
    </row>
    <row r="161" spans="6:6" x14ac:dyDescent="0.25">
      <c r="F161" t="s">
        <v>363</v>
      </c>
    </row>
    <row r="162" spans="6:6" x14ac:dyDescent="0.25">
      <c r="F162" t="s">
        <v>364</v>
      </c>
    </row>
    <row r="163" spans="6:6" x14ac:dyDescent="0.25">
      <c r="F163" t="s">
        <v>365</v>
      </c>
    </row>
    <row r="164" spans="6:6" x14ac:dyDescent="0.25">
      <c r="F164" t="s">
        <v>366</v>
      </c>
    </row>
    <row r="165" spans="6:6" x14ac:dyDescent="0.25">
      <c r="F165" t="s">
        <v>367</v>
      </c>
    </row>
    <row r="166" spans="6:6" x14ac:dyDescent="0.25">
      <c r="F166" t="s">
        <v>368</v>
      </c>
    </row>
    <row r="167" spans="6:6" x14ac:dyDescent="0.25">
      <c r="F167" t="s">
        <v>369</v>
      </c>
    </row>
    <row r="168" spans="6:6" x14ac:dyDescent="0.25">
      <c r="F168" t="s">
        <v>370</v>
      </c>
    </row>
    <row r="169" spans="6:6" x14ac:dyDescent="0.25">
      <c r="F169" t="s">
        <v>371</v>
      </c>
    </row>
    <row r="170" spans="6:6" x14ac:dyDescent="0.25">
      <c r="F170" t="s">
        <v>372</v>
      </c>
    </row>
    <row r="171" spans="6:6" x14ac:dyDescent="0.25">
      <c r="F171" t="s">
        <v>373</v>
      </c>
    </row>
    <row r="172" spans="6:6" x14ac:dyDescent="0.25">
      <c r="F172" t="s">
        <v>374</v>
      </c>
    </row>
    <row r="173" spans="6:6" x14ac:dyDescent="0.25">
      <c r="F173" t="s">
        <v>375</v>
      </c>
    </row>
    <row r="174" spans="6:6" x14ac:dyDescent="0.25">
      <c r="F174" t="s">
        <v>376</v>
      </c>
    </row>
    <row r="175" spans="6:6" x14ac:dyDescent="0.25">
      <c r="F175" t="s">
        <v>377</v>
      </c>
    </row>
    <row r="176" spans="6:6" x14ac:dyDescent="0.25">
      <c r="F176" t="s">
        <v>378</v>
      </c>
    </row>
    <row r="177" spans="6:6" x14ac:dyDescent="0.25">
      <c r="F177" t="s">
        <v>379</v>
      </c>
    </row>
    <row r="178" spans="6:6" x14ac:dyDescent="0.25">
      <c r="F178" t="s">
        <v>380</v>
      </c>
    </row>
    <row r="179" spans="6:6" x14ac:dyDescent="0.25">
      <c r="F179" t="s">
        <v>381</v>
      </c>
    </row>
    <row r="180" spans="6:6" x14ac:dyDescent="0.25">
      <c r="F180" t="s">
        <v>382</v>
      </c>
    </row>
    <row r="181" spans="6:6" x14ac:dyDescent="0.25">
      <c r="F181" t="s">
        <v>383</v>
      </c>
    </row>
    <row r="182" spans="6:6" x14ac:dyDescent="0.25">
      <c r="F182" t="s">
        <v>384</v>
      </c>
    </row>
    <row r="183" spans="6:6" x14ac:dyDescent="0.25">
      <c r="F183" t="s">
        <v>385</v>
      </c>
    </row>
    <row r="184" spans="6:6" x14ac:dyDescent="0.25">
      <c r="F184" t="s">
        <v>386</v>
      </c>
    </row>
    <row r="185" spans="6:6" x14ac:dyDescent="0.25">
      <c r="F185" t="s">
        <v>387</v>
      </c>
    </row>
    <row r="186" spans="6:6" x14ac:dyDescent="0.25">
      <c r="F186" t="s">
        <v>388</v>
      </c>
    </row>
    <row r="187" spans="6:6" x14ac:dyDescent="0.25">
      <c r="F187" t="s">
        <v>389</v>
      </c>
    </row>
    <row r="188" spans="6:6" x14ac:dyDescent="0.25">
      <c r="F188" t="s">
        <v>390</v>
      </c>
    </row>
    <row r="189" spans="6:6" x14ac:dyDescent="0.25">
      <c r="F189" t="s">
        <v>391</v>
      </c>
    </row>
    <row r="190" spans="6:6" x14ac:dyDescent="0.25">
      <c r="F190" t="s">
        <v>392</v>
      </c>
    </row>
    <row r="191" spans="6:6" x14ac:dyDescent="0.25">
      <c r="F191" t="s">
        <v>393</v>
      </c>
    </row>
    <row r="192" spans="6:6" x14ac:dyDescent="0.25">
      <c r="F192" t="s">
        <v>394</v>
      </c>
    </row>
    <row r="193" spans="6:6" x14ac:dyDescent="0.25">
      <c r="F193" t="s">
        <v>395</v>
      </c>
    </row>
    <row r="194" spans="6:6" x14ac:dyDescent="0.25">
      <c r="F194" t="s">
        <v>396</v>
      </c>
    </row>
    <row r="195" spans="6:6" x14ac:dyDescent="0.25">
      <c r="F195" t="s">
        <v>397</v>
      </c>
    </row>
    <row r="196" spans="6:6" x14ac:dyDescent="0.25">
      <c r="F196" t="s">
        <v>398</v>
      </c>
    </row>
    <row r="197" spans="6:6" x14ac:dyDescent="0.25">
      <c r="F197" t="s">
        <v>399</v>
      </c>
    </row>
    <row r="198" spans="6:6" x14ac:dyDescent="0.25">
      <c r="F198" t="s">
        <v>400</v>
      </c>
    </row>
    <row r="199" spans="6:6" x14ac:dyDescent="0.25">
      <c r="F199" t="s">
        <v>401</v>
      </c>
    </row>
    <row r="200" spans="6:6" x14ac:dyDescent="0.25">
      <c r="F200" t="s">
        <v>402</v>
      </c>
    </row>
    <row r="201" spans="6:6" x14ac:dyDescent="0.25">
      <c r="F201" t="s">
        <v>403</v>
      </c>
    </row>
    <row r="202" spans="6:6" x14ac:dyDescent="0.25">
      <c r="F202" t="s">
        <v>404</v>
      </c>
    </row>
    <row r="203" spans="6:6" x14ac:dyDescent="0.25">
      <c r="F203" t="s">
        <v>405</v>
      </c>
    </row>
  </sheetData>
  <conditionalFormatting sqref="F6">
    <cfRule type="expression" priority="1">
      <formula>"&lt;'Input Values'!$M$3"</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C3" sqref="C3:G18"/>
    </sheetView>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66"/>
  <sheetViews>
    <sheetView workbookViewId="0">
      <selection activeCell="B2" sqref="B2:B66"/>
    </sheetView>
  </sheetViews>
  <sheetFormatPr defaultRowHeight="15" x14ac:dyDescent="0.25"/>
  <cols>
    <col min="1" max="1" width="28" customWidth="1"/>
  </cols>
  <sheetData>
    <row r="1" spans="1:1" x14ac:dyDescent="0.25">
      <c r="A1" t="s">
        <v>534</v>
      </c>
    </row>
    <row r="2" spans="1:1" x14ac:dyDescent="0.25">
      <c r="A2" t="s">
        <v>540</v>
      </c>
    </row>
    <row r="3" spans="1:1" x14ac:dyDescent="0.25">
      <c r="A3" t="s">
        <v>137</v>
      </c>
    </row>
    <row r="4" spans="1:1" x14ac:dyDescent="0.25">
      <c r="A4" t="s">
        <v>139</v>
      </c>
    </row>
    <row r="5" spans="1:1" x14ac:dyDescent="0.25">
      <c r="A5" t="s">
        <v>138</v>
      </c>
    </row>
    <row r="6" spans="1:1" x14ac:dyDescent="0.25">
      <c r="A6" t="s">
        <v>197</v>
      </c>
    </row>
    <row r="7" spans="1:1" x14ac:dyDescent="0.25">
      <c r="A7" t="s">
        <v>142</v>
      </c>
    </row>
    <row r="8" spans="1:1" x14ac:dyDescent="0.25">
      <c r="A8" t="s">
        <v>143</v>
      </c>
    </row>
    <row r="9" spans="1:1" x14ac:dyDescent="0.25">
      <c r="A9" t="s">
        <v>195</v>
      </c>
    </row>
    <row r="10" spans="1:1" s="14" customFormat="1" x14ac:dyDescent="0.25">
      <c r="A10" t="s">
        <v>140</v>
      </c>
    </row>
    <row r="11" spans="1:1" x14ac:dyDescent="0.25">
      <c r="A11" t="s">
        <v>141</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196</v>
      </c>
    </row>
    <row r="19" spans="1:1" x14ac:dyDescent="0.25">
      <c r="A19" t="s">
        <v>200</v>
      </c>
    </row>
    <row r="20" spans="1:1" x14ac:dyDescent="0.25">
      <c r="A20" t="s">
        <v>150</v>
      </c>
    </row>
    <row r="21" spans="1:1" x14ac:dyDescent="0.25">
      <c r="A21" t="s">
        <v>151</v>
      </c>
    </row>
    <row r="22" spans="1:1" x14ac:dyDescent="0.25">
      <c r="A22" t="s">
        <v>152</v>
      </c>
    </row>
    <row r="23" spans="1:1" x14ac:dyDescent="0.25">
      <c r="A23" t="s">
        <v>153</v>
      </c>
    </row>
    <row r="24" spans="1:1" x14ac:dyDescent="0.25">
      <c r="A24" t="s">
        <v>154</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201</v>
      </c>
    </row>
    <row r="40" spans="1:1" x14ac:dyDescent="0.25">
      <c r="A40" t="s">
        <v>169</v>
      </c>
    </row>
    <row r="41" spans="1:1" x14ac:dyDescent="0.25">
      <c r="A41" t="s">
        <v>202</v>
      </c>
    </row>
    <row r="42" spans="1:1" x14ac:dyDescent="0.25">
      <c r="A42" t="s">
        <v>171</v>
      </c>
    </row>
    <row r="43" spans="1:1" x14ac:dyDescent="0.25">
      <c r="A43" t="s">
        <v>170</v>
      </c>
    </row>
    <row r="44" spans="1:1" x14ac:dyDescent="0.25">
      <c r="A44" t="s">
        <v>172</v>
      </c>
    </row>
    <row r="45" spans="1:1" x14ac:dyDescent="0.25">
      <c r="A45" t="s">
        <v>173</v>
      </c>
    </row>
    <row r="46" spans="1:1" x14ac:dyDescent="0.25">
      <c r="A46" t="s">
        <v>174</v>
      </c>
    </row>
    <row r="47" spans="1:1" x14ac:dyDescent="0.25">
      <c r="A47" t="s">
        <v>175</v>
      </c>
    </row>
    <row r="48" spans="1:1" x14ac:dyDescent="0.25">
      <c r="A48" t="s">
        <v>176</v>
      </c>
    </row>
    <row r="49" spans="1:1" x14ac:dyDescent="0.25">
      <c r="A49" t="s">
        <v>177</v>
      </c>
    </row>
    <row r="50" spans="1:1" x14ac:dyDescent="0.25">
      <c r="A50" t="s">
        <v>178</v>
      </c>
    </row>
    <row r="51" spans="1:1" x14ac:dyDescent="0.25">
      <c r="A51" t="s">
        <v>179</v>
      </c>
    </row>
    <row r="52" spans="1:1" x14ac:dyDescent="0.25">
      <c r="A52" t="s">
        <v>180</v>
      </c>
    </row>
    <row r="53" spans="1:1" x14ac:dyDescent="0.25">
      <c r="A53" t="s">
        <v>181</v>
      </c>
    </row>
    <row r="54" spans="1:1" x14ac:dyDescent="0.25">
      <c r="A54" t="s">
        <v>182</v>
      </c>
    </row>
    <row r="55" spans="1:1" x14ac:dyDescent="0.25">
      <c r="A55" t="s">
        <v>183</v>
      </c>
    </row>
    <row r="56" spans="1:1" x14ac:dyDescent="0.25">
      <c r="A56" t="s">
        <v>184</v>
      </c>
    </row>
    <row r="57" spans="1:1" x14ac:dyDescent="0.25">
      <c r="A57" t="s">
        <v>185</v>
      </c>
    </row>
    <row r="58" spans="1:1" x14ac:dyDescent="0.25">
      <c r="A58" t="s">
        <v>186</v>
      </c>
    </row>
    <row r="59" spans="1:1" x14ac:dyDescent="0.25">
      <c r="A59" t="s">
        <v>187</v>
      </c>
    </row>
    <row r="60" spans="1:1" x14ac:dyDescent="0.25">
      <c r="A60" t="s">
        <v>188</v>
      </c>
    </row>
    <row r="61" spans="1:1" x14ac:dyDescent="0.25">
      <c r="A61" t="s">
        <v>189</v>
      </c>
    </row>
    <row r="62" spans="1:1" x14ac:dyDescent="0.25">
      <c r="A62" t="s">
        <v>190</v>
      </c>
    </row>
    <row r="63" spans="1:1" x14ac:dyDescent="0.25">
      <c r="A63" t="s">
        <v>191</v>
      </c>
    </row>
    <row r="64" spans="1:1" x14ac:dyDescent="0.25">
      <c r="A64" t="s">
        <v>192</v>
      </c>
    </row>
    <row r="65" spans="1:1" x14ac:dyDescent="0.25">
      <c r="A65" t="s">
        <v>193</v>
      </c>
    </row>
    <row r="66" spans="1:1" x14ac:dyDescent="0.25">
      <c r="A66" t="s">
        <v>194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Notes</vt:lpstr>
      <vt:lpstr>Data Entry Form</vt:lpstr>
      <vt:lpstr>Input Values</vt:lpstr>
      <vt:lpstr>Validation Rules</vt:lpstr>
      <vt:lpstr>Entered Data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Welsh</dc:creator>
  <cp:lastModifiedBy>Joe Inslee</cp:lastModifiedBy>
  <dcterms:created xsi:type="dcterms:W3CDTF">2016-09-23T13:27:35Z</dcterms:created>
  <dcterms:modified xsi:type="dcterms:W3CDTF">2017-05-23T19:19:38Z</dcterms:modified>
</cp:coreProperties>
</file>